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1"/>
  </bookViews>
  <sheets>
    <sheet name="标题" sheetId="6" r:id="rId1"/>
    <sheet name="目录 (2)" sheetId="8" r:id="rId2"/>
    <sheet name="表1阳江市江城区2023年一般公共预算调整收支总表(草案）" sheetId="13" r:id="rId3"/>
    <sheet name="表2阳江市江城区2024年一般公共预算调整支出功能分类表(" sheetId="12" r:id="rId4"/>
    <sheet name="表3 阳江市江城区2024年一般公共预算调整支出表（经济分类）" sheetId="14" r:id="rId5"/>
    <sheet name="表4江城区2024年政府性基金预算调整收支表(草案)" sheetId="3" r:id="rId6"/>
    <sheet name="表5阳江市江城区2024年财政专项经费调整表" sheetId="25" r:id="rId7"/>
    <sheet name="表6阳江市江城区2024年1月地方政府新增一般债券转贷资" sheetId="9" r:id="rId8"/>
    <sheet name="表7江城区2024年1、3、5、5月下旬地方政府新增专项债券" sheetId="15" r:id="rId9"/>
    <sheet name="表8阳江市江城区2024年5月、6月地方政府再融资债券支出明细" sheetId="16" r:id="rId10"/>
    <sheet name="表924年江城区区级国有资本经营预算调整收支总表 " sheetId="22" r:id="rId11"/>
    <sheet name="表102024年江城区区级国有资本经营预算调整收入表" sheetId="23" r:id="rId12"/>
    <sheet name="表112024年江城区区级国有资本经营预算调整支出表" sheetId="24" r:id="rId13"/>
    <sheet name="表122024年阳江市江城区国有资本经营（调整）预算补充表" sheetId="21" r:id="rId14"/>
    <sheet name="Sheet1" sheetId="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Print_Titles" localSheetId="5">'表4江城区2024年政府性基金预算调整收支表(草案)'!$2:$5</definedName>
    <definedName name="地区名称">#REF!</definedName>
    <definedName name="地区名称" localSheetId="0">#REF!</definedName>
    <definedName name="地区名称" localSheetId="1">#REF!</definedName>
    <definedName name="_xlnm.Print_Titles" localSheetId="7">表6阳江市江城区2024年1月地方政府新增一般债券转贷资!$2:$6</definedName>
    <definedName name="地区名称" localSheetId="7">#REF!</definedName>
    <definedName name="地区名称" localSheetId="3">#REF!</definedName>
    <definedName name="_xlnm.Print_Titles" localSheetId="3">'表2阳江市江城区2024年一般公共预算调整支出功能分类表('!$1:$5</definedName>
    <definedName name="地区名称" localSheetId="2">#REF!</definedName>
    <definedName name="_xlnm.Print_Area" localSheetId="2">'表1阳江市江城区2023年一般公共预算调整收支总表(草案）'!$A$1:$L$53</definedName>
    <definedName name="_xlnm.Print_Titles" localSheetId="2">'表1阳江市江城区2023年一般公共预算调整收支总表(草案）'!$A:$L,'表1阳江市江城区2023年一般公共预算调整收支总表(草案）'!$1:$6</definedName>
    <definedName name="地区名称" localSheetId="4">#REF!</definedName>
    <definedName name="_xlnm.Print_Titles" localSheetId="4">'表3 阳江市江城区2024年一般公共预算调整支出表（经济分类）'!$1:$5</definedName>
    <definedName name="地区名称" localSheetId="8">#REF!</definedName>
    <definedName name="地区名称" localSheetId="9">#REF!</definedName>
    <definedName name="_xlnm.Print_Titles" localSheetId="8">表7江城区2024年1、3、5、5月下旬地方政府新增专项债券!$2:$6</definedName>
    <definedName name="_xlnm.Print_Titles" localSheetId="9">表8阳江市江城区2024年5月、6月地方政府再融资债券支出明细!$1:$5</definedName>
    <definedName name="_Order1" hidden="1">255</definedName>
    <definedName name="_Order2" hidden="1">255</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B16_59岁人数占比">'[1]J02-1标准'!$A$65</definedName>
    <definedName name="GB60岁及以上人数占比">'[1]J02-1标准'!$A$66</definedName>
    <definedName name="GB差额人员职业年金">'[1]J02-1标准'!$B$27</definedName>
    <definedName name="GB城市低保标准">'[1]J02-1标准'!$B$62</definedName>
    <definedName name="GB城乡医疗补助标准">'[1]J02-1标准'!$B$69</definedName>
    <definedName name="GB初中教育经费标准">'[1]J02-1标准'!$B$42:$B$45</definedName>
    <definedName name="GB村级补助标准">'[1]J02-1标准'!$B$75</definedName>
    <definedName name="GB扶贫标准">'[1]J02-1标准'!$B$32</definedName>
    <definedName name="GB公检法在职国标工资">'[1]J02-1标准'!$B$7</definedName>
    <definedName name="GB孤儿救助标准">'[1]J02-1标准'!$B$67</definedName>
    <definedName name="GB行政、公检法在职年终奖">'[1]J02-1标准'!$B$10</definedName>
    <definedName name="GB行政在职国标工资">'[1]J02-1标准'!$B$6</definedName>
    <definedName name="GB基础养老金">'[1]J02-1标准'!$B$66</definedName>
    <definedName name="GB基卫补助标准">'[1]J02-1标准'!$B$70</definedName>
    <definedName name="GB计生补助标准">'[1]J02-1标准'!$B$71</definedName>
    <definedName name="GB离休人员经费">'[1]J02-1标准'!$B$12</definedName>
    <definedName name="GB农村低保标准">'[1]J02-1标准'!$B$63</definedName>
    <definedName name="GB农村文化补助">'[1]J02-1标准'!$B$60</definedName>
    <definedName name="GB贫困初中生补助">'[1]J02-1标准'!$B$49</definedName>
    <definedName name="GB贫困小学生补助">'[1]J02-1标准'!$B$48</definedName>
    <definedName name="GB普高免学费标准">'[1]J02-1标准'!$B$55:$B$58</definedName>
    <definedName name="GB普高助学金标准">'[1]J02-1标准'!$B$50</definedName>
    <definedName name="GB其他基本民生标准">'[1]J02-1标准'!$B$77</definedName>
    <definedName name="GB其他在职国标工资">'[1]J02-1标准'!$B$8</definedName>
    <definedName name="GB事业单位绩效工资">'[1]J02-1标准'!$B$16</definedName>
    <definedName name="GB特殊教育标准">'[1]J02-1标准'!$B$46</definedName>
    <definedName name="GB完善人民警察工资待遇标准">'[1]J02-1标准'!$B$28</definedName>
    <definedName name="GB乡镇岗位补贴">'[1]J02-1标准'!$B$26</definedName>
    <definedName name="GB小学教育经费标准">'[1]J02-1标准'!$B$37:$B$40</definedName>
    <definedName name="GB学前教育资助标准">'[1]J02-1标准'!$B$34</definedName>
    <definedName name="GB学生营养改善标准">'[1]J02-1标准'!$B$51</definedName>
    <definedName name="GB养老保险缴费补助">'[1]J02-1标准'!$B$65</definedName>
    <definedName name="GB在职附加支出">'[1]J02-1标准'!$B$24</definedName>
    <definedName name="GB在职职级并行">'[1]J02-1标准'!$B$25</definedName>
    <definedName name="GB中职免学费标准">'[1]J02-1标准'!$B$53</definedName>
    <definedName name="GB中职助学金标准">'[1]J02-1标准'!$B$52</definedName>
    <definedName name="gfagajfas">#N/A</definedName>
    <definedName name="ggasfdasf">#N/A</definedName>
    <definedName name="JB艰边津贴标准">'[1]J02-3分县基础数据'!$S$9:$S$2858</definedName>
    <definedName name="JB离休人员津补贴标准">'[1]J02-3分县基础数据'!$U$9:$U$2858</definedName>
    <definedName name="JB退休人员津补贴标准">'[1]J02-3分县基础数据'!$V$9:$V$2858</definedName>
    <definedName name="JB在职人员津补贴标准">'[1]J02-3分县基础数据'!$T$9:$T$2858</definedName>
    <definedName name="JC成本差异系数">'[1]J02-3分县基础数据'!$P$9:$P$2858</definedName>
    <definedName name="JC艰边类型">'[1]J02-3分县基础数据'!$M$9:$M$2858</definedName>
    <definedName name="JC区域代码">'[1]J02-3分县基础数据'!$G$9:$G$2858</definedName>
    <definedName name="jdfajsfdj">#N/A</definedName>
    <definedName name="jdjfadsjf">#N/A</definedName>
    <definedName name="jjgajsdfjasd">#N/A</definedName>
    <definedName name="JM城镇低保人数">'[1]J02-3分县基础数据'!$AF$9:$AF$2858</definedName>
    <definedName name="JM村委会">'[1]J02-3分县基础数据'!$AC$9:$AC$2858</definedName>
    <definedName name="JM孤儿人数">'[1]J02-3分县基础数据'!$AH$9:$AH$2858</definedName>
    <definedName name="JM农村低保人数">'[1]J02-3分县基础数据'!$AG$9:$AG$2858</definedName>
    <definedName name="JP建档立卡贫困人口">'[1]J02-3分县基础数据'!$AK$9:$AK$2858</definedName>
    <definedName name="JR公检法在职人数">'[1]J02-3分县基础数据'!$CB$9:$CB$2858</definedName>
    <definedName name="JR行政在职人数">'[1]J02-3分县基础数据'!$CA$9:$CA$2858</definedName>
    <definedName name="JR教育在职人数">'[1]J02-3分县基础数据'!$CC$9:$CC$2858</definedName>
    <definedName name="JR离休人数">'[1]J02-3分县基础数据'!$CH$9:$CH$2858</definedName>
    <definedName name="JR其他在职人数60﹪">'[1]J02-3分县基础数据'!$CF$9:$CF$2858</definedName>
    <definedName name="JR退休人数">'[1]J02-3分县基础数据'!$CI$9:$CI$2858</definedName>
    <definedName name="JR卫生在职人数60﹪">'[1]J02-3分县基础数据'!$CE$9:$CE$2858</definedName>
    <definedName name="JR在职人数小计">'[1]J02-3分县基础数据'!$BZ$9:$BZ$2858</definedName>
    <definedName name="JS公用经费标准">'[1]J02-2分省基础数据'!$J$13:$J$53</definedName>
    <definedName name="JS省份">'[1]J02-2分省基础数据'!$D$13:$D$53</definedName>
    <definedName name="JX城镇初中生">'[1]J02-3分县基础数据'!$BA$9:$BA$2858</definedName>
    <definedName name="JX城镇小学生">'[1]J02-3分县基础数据'!$BI$9:$BI$2858</definedName>
    <definedName name="JX农村初中生">'[1]J02-3分县基础数据'!$BD$9:$BD$2858</definedName>
    <definedName name="JX农村小学生">'[1]J02-3分县基础数据'!$BL$9:$BL$2858</definedName>
    <definedName name="JX农村学生营养改善试点">'[1]J02-3分县基础数据'!$AO$9:$AO$2858</definedName>
    <definedName name="JX普高学生">'[1]J02-3分县基础数据'!$AR$9:$AR$2858</definedName>
    <definedName name="JX特校学生">'[1]J02-3分县基础数据'!$BM$9:$BM$2858</definedName>
    <definedName name="JX幼儿园学生">'[1]J02-3分县基础数据'!$BQ$9:$BQ$2858</definedName>
    <definedName name="JX中职学生">'[1]J02-3分县基础数据'!$AV$9:$AV$2858</definedName>
    <definedName name="J总人口">'[1]J02-3分县基础数据'!$AA$9:$AA$2858</definedName>
    <definedName name="kdfkasj">#N/A</definedName>
    <definedName name="kgak">#N/A</definedName>
    <definedName name="MS城市低保人数">'[2]D02 保基本民生需求（国标）'!$I$8:$I$2858</definedName>
    <definedName name="MS城镇初中生">'[2]D02 保基本民生需求（国标）'!$S$8:$S$2858</definedName>
    <definedName name="MS城镇小学生">'[2]D02 保基本民生需求（国标）'!$T$8:$T$2858</definedName>
    <definedName name="MS村委会">'[2]D02 保基本民生需求（国标）'!$M$8:$M$2858</definedName>
    <definedName name="MS孤儿人口数">'[2]D02 保基本民生需求（国标）'!$G$8:$G$2858</definedName>
    <definedName name="MS老龄人口">'[2]D02 保基本民生需求（国标）'!$K$8:$K$2858</definedName>
    <definedName name="MS农村初中学生">'[2]D02 保基本民生需求（国标）'!$Q$8:$Q$2858</definedName>
    <definedName name="MS农村低保人数">'[2]D02 保基本民生需求（国标）'!$H$8:$H$2858</definedName>
    <definedName name="MS农村小学生">'[2]D02 保基本民生需求（国标）'!$R$8:$R$2858</definedName>
    <definedName name="MS贫困人数">'[2]D02 保基本民生需求（国标）'!$F$8:$F$2858</definedName>
    <definedName name="MS普高学生">'[2]D02 保基本民生需求（国标）'!$O$8:$O$2858</definedName>
    <definedName name="MS特校生">'[2]D02 保基本民生需求（国标）'!$U$8:$U$2858</definedName>
    <definedName name="MS养老缴费人数">'[2]D02 保基本民生需求（国标）'!$J$8:$J$2858</definedName>
    <definedName name="MS幼儿学生">'[2]D02 保基本民生需求（国标）'!$N$8:$N$2858</definedName>
    <definedName name="MS中职学生">'[2]D02 保基本民生需求（国标）'!$P$8:$P$2858</definedName>
    <definedName name="MS总人口">'[2]D02 保基本民生需求（国标）'!$E$8:$E$2858</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社保">#N/A</definedName>
    <definedName name="X">[3]投入!#REF!</definedName>
    <definedName name="表8类级科目">[3]投入!#REF!</definedName>
    <definedName name="重点投入">[3]投入!#REF!</definedName>
    <definedName name="\q">[4]国家!#REF!</definedName>
    <definedName name="\w">[5]国家!#REF!</definedName>
    <definedName name="\z">[6]中央!#REF!</definedName>
    <definedName name="\zz">[7]中央!#REF!</definedName>
    <definedName name="aaa">[6]中央!#REF!</definedName>
    <definedName name="bizhong">[5]国家!#REF!</definedName>
    <definedName name="dddd">[8]人民银行!#REF!</definedName>
    <definedName name="gxxe2003">'[9]P1012001'!$A$6:$E$117</definedName>
    <definedName name="gxxe20032">'[10]P1012001'!$A$6:$E$117</definedName>
    <definedName name="xxxx">[8]人民银行!#REF!</definedName>
    <definedName name="成本差异系数">VLOOKUP([11]公路里程!$C1,[12]差异系数!$A$6:$C$229,3,)</definedName>
    <definedName name="城市维护费">VLOOKUP([11]公路里程!$D1,'[13]2009'!$A$10:$AS$255,40,)</definedName>
    <definedName name="村级支出">VLOOKUP([11]公路里程!$D1,'[14]L24'!$B$7:$Y$4958,9,)</definedName>
    <definedName name="地方病防治系数">VLOOKUP([11]公路里程!$C1,[12]data!$C$6:$AR$210,42,)</definedName>
    <definedName name="公共安全部门">VLOOKUP([11]公路里程!$D1,'[13]2009'!$A$10:$AS$255,33,)</definedName>
    <definedName name="公司主管部门">[15]有效性列表!$B$2:$B$7</definedName>
    <definedName name="行政部门">VLOOKUP([11]公路里程!$D1,'[13]2009'!$A$10:$AS$255,30,)</definedName>
    <definedName name="行政区划">[15]区划对应表!$A$20:$A$36</definedName>
    <definedName name="行政区划级次">[15]有效性列表!$A$2:$A$6</definedName>
    <definedName name="交通费">VLOOKUP([16]经费权重!$B1,[17]分县数据!$A$9:$BA$258,23,)</definedName>
    <definedName name="教育部门">VLOOKUP([11]公路里程!$D1,'[13]2009'!$A$10:$AS$255,34,)</definedName>
    <definedName name="离退休">VLOOKUP([11]公路里程!$D1,[18]Sheet1!$A$3:$J$252,2,)</definedName>
    <definedName name="林业部门">VLOOKUP([11]公路里程!$D1,[18]Sheet1!$A$3:$J$252,6,)</definedName>
    <definedName name="农业部门">VLOOKUP([11]公路里程!$D1,[18]Sheet1!$A$7:$J$252,5,)</definedName>
    <definedName name="平台法人性质">[19]参数表!$D$2:$D$4</definedName>
    <definedName name="其他支出">VLOOKUP([11]公路里程!$D1,'[13]2009'!$A$10:$AS$255,45,)</definedName>
    <definedName name="取暖费">VLOOKUP([16]经费权重!$B1,[17]分县数据!$A$9:$BA$258,21,)</definedName>
    <definedName name="全额差额比例">'[20]C01-1'!#REF!</definedName>
    <definedName name="人员经费">VLOOKUP([16]经费权重!$B1,[17]分县数据!$A$9:$BA$258,4,)+VLOOKUP([16]经费权重!$B1,[17]分县数据!$A$9:$BA$258,39,)</definedName>
    <definedName name="社会保障支出">VLOOKUP([11]公路里程!$D1,'[21]2007'!$A$10:$AS$257,29,)</definedName>
    <definedName name="深">[6]中央!#REF!</definedName>
    <definedName name="深圳3">[5]国家!#REF!</definedName>
    <definedName name="深证">'[20]C01-1'!#REF!</definedName>
    <definedName name="深证2">[4]国家!#REF!</definedName>
    <definedName name="省区">[22]总表!$B$12:$B$47</definedName>
    <definedName name="市县编码及名称">[23]市县名单!$D$2:$D$52</definedName>
    <definedName name="是否立项">[24]区划对应表!$E$1:$E$2</definedName>
    <definedName name="水利部门">VLOOKUP([11]公路里程!$D1,[18]Sheet1!$A$3:$J$252,7,)</definedName>
    <definedName name="四季度">'[20]C01-1'!#REF!</definedName>
    <definedName name="卫生部门">VLOOKUP([11]公路里程!$D1,'[13]2009'!$A$10:$AS$255,38,)</definedName>
    <definedName name="位次d">[25]四月份月报!#REF!</definedName>
    <definedName name="文体广部门">VLOOKUP([11]公路里程!$D1,'[13]2009'!$A$10:$AS$255,36,)</definedName>
    <definedName name="性别">[26]基础编码!$H$2:$H$3</definedName>
    <definedName name="学历">[26]基础编码!$S$2:$S$9</definedName>
    <definedName name="银行贷款所在地">[24]区划对应表!$D$1:$D$202</definedName>
    <definedName name="支出">'[27]P1012001'!$A$6:$E$117</definedName>
    <definedName name="总支出">VLOOKUP([16]经费权重!$B1,[17]分县数据!$A$9:$BA$258,3,)</definedName>
    <definedName name="_xlnm.Print_Area">#N/A</definedName>
    <definedName name="X" localSheetId="13">[28]投入!#REF!</definedName>
    <definedName name="表8类级科目" localSheetId="13">[28]投入!#REF!</definedName>
    <definedName name="重点投入" localSheetId="13">[28]投入!#REF!</definedName>
    <definedName name="aa" localSheetId="13">#REF!</definedName>
    <definedName name="database2" localSheetId="13">#REF!</definedName>
    <definedName name="database3" localSheetId="13">#REF!</definedName>
    <definedName name="表5" localSheetId="13">#REF!</definedName>
    <definedName name="财政供养" localSheetId="13">#REF!</definedName>
    <definedName name="分处支出" localSheetId="13">#REF!</definedName>
    <definedName name="基金处室" localSheetId="13">#REF!</definedName>
    <definedName name="基金金额" localSheetId="13">#REF!</definedName>
    <definedName name="基金科目" localSheetId="13">#REF!</definedName>
    <definedName name="基金类型" localSheetId="13">#REF!</definedName>
    <definedName name="科目" localSheetId="13">#REF!</definedName>
    <definedName name="类型" localSheetId="13">#REF!</definedName>
    <definedName name="生产列16" localSheetId="13">#REF!</definedName>
    <definedName name="生产列17" localSheetId="13">#REF!</definedName>
    <definedName name="生产列19" localSheetId="13">#REF!</definedName>
    <definedName name="生产列2" localSheetId="13">#REF!</definedName>
    <definedName name="生产列20" localSheetId="13">#REF!</definedName>
    <definedName name="生产列3" localSheetId="13">#REF!</definedName>
    <definedName name="生产列4" localSheetId="13">#REF!</definedName>
    <definedName name="生产列5" localSheetId="13">#REF!</definedName>
    <definedName name="生产列6" localSheetId="13">#REF!</definedName>
    <definedName name="生产列7" localSheetId="13">#REF!</definedName>
    <definedName name="生产列8" localSheetId="13">#REF!</definedName>
    <definedName name="生产列9" localSheetId="13">#REF!</definedName>
    <definedName name="生产期" localSheetId="13">#REF!</definedName>
    <definedName name="生产期1" localSheetId="13">#REF!</definedName>
    <definedName name="生产期11" localSheetId="13">#REF!</definedName>
    <definedName name="生产期123" localSheetId="13">#REF!</definedName>
    <definedName name="生产期15" localSheetId="13">#REF!</definedName>
    <definedName name="生产期16" localSheetId="13">#REF!</definedName>
    <definedName name="生产期17" localSheetId="13">#REF!</definedName>
    <definedName name="生产期18" localSheetId="13">#REF!</definedName>
    <definedName name="生产期19" localSheetId="13">#REF!</definedName>
    <definedName name="生产期2" localSheetId="13">#REF!</definedName>
    <definedName name="生产期20" localSheetId="13">#REF!</definedName>
    <definedName name="生产期3" localSheetId="13">#REF!</definedName>
    <definedName name="生产期4" localSheetId="13">#REF!</definedName>
    <definedName name="生产期5" localSheetId="13">#REF!</definedName>
    <definedName name="生产期6" localSheetId="13">#REF!</definedName>
    <definedName name="生产期7" localSheetId="13">#REF!</definedName>
    <definedName name="生产期8" localSheetId="13">#REF!</definedName>
    <definedName name="生产期9" localSheetId="13">#REF!</definedName>
    <definedName name="주택사업본부" localSheetId="13">#REF!</definedName>
    <definedName name="철구사업본부" localSheetId="13">#REF!</definedName>
    <definedName name="Database" localSheetId="13">#REF!</definedName>
    <definedName name="_xlnm.Print_Titles" localSheetId="13">'表122024年阳江市江城区国有资本经营（调整）预算补充表'!$1:$4</definedName>
    <definedName name="quan" localSheetId="13">#REF!</definedName>
    <definedName name="地区名称" localSheetId="10">#REF!</definedName>
    <definedName name="_xlnm.Print_Area" localSheetId="10">'表924年江城区区级国有资本经营预算调整收支总表 '!$A$1:$Q$23</definedName>
    <definedName name="_xlnm.Print_Titles" localSheetId="10">'表924年江城区区级国有资本经营预算调整收支总表 '!$1:$6</definedName>
    <definedName name="地区名称" localSheetId="11">#REF!</definedName>
    <definedName name="_xlnm.Print_Titles" localSheetId="11">表102024年江城区区级国有资本经营预算调整收入表!$1:$4</definedName>
    <definedName name="地区名称" localSheetId="12">#REF!</definedName>
    <definedName name="_xlnm.Print_Titles" localSheetId="12">表112024年江城区区级国有资本经营预算调整支出表!$1:$6</definedName>
    <definedName name="地区名称" localSheetId="6">#REF!</definedName>
    <definedName name="_xlnm.Print_Titles" localSheetId="6">表5阳江市江城区2024年财政专项经费调整表!$1:$3</definedName>
  </definedNames>
  <calcPr calcId="144525"/>
</workbook>
</file>

<file path=xl/sharedStrings.xml><?xml version="1.0" encoding="utf-8"?>
<sst xmlns="http://schemas.openxmlformats.org/spreadsheetml/2006/main" count="3657" uniqueCount="3121">
  <si>
    <t>阳江市江城区2024年财政预算调整相关表格</t>
  </si>
  <si>
    <t>目           录</t>
  </si>
  <si>
    <t>一、一般公共预算</t>
  </si>
  <si>
    <t>表1</t>
  </si>
  <si>
    <r>
      <rPr>
        <sz val="14"/>
        <color theme="1"/>
        <rFont val="宋体"/>
        <charset val="134"/>
        <scheme val="minor"/>
      </rPr>
      <t xml:space="preserve">阳江市江城区2024年一般公共预算调整收支总表(草案)  </t>
    </r>
    <r>
      <rPr>
        <sz val="14"/>
        <color rgb="FF000000"/>
        <rFont val="宋体"/>
        <charset val="134"/>
      </rPr>
      <t>………………………………………………1-3</t>
    </r>
  </si>
  <si>
    <t>表2</t>
  </si>
  <si>
    <r>
      <rPr>
        <sz val="14"/>
        <color theme="1"/>
        <rFont val="宋体"/>
        <charset val="134"/>
        <scheme val="minor"/>
      </rPr>
      <t xml:space="preserve">阳江市江城区2024年一般公共预算调整支出功能分类表（草案）  </t>
    </r>
    <r>
      <rPr>
        <sz val="14"/>
        <color rgb="FF000000"/>
        <rFont val="宋体"/>
        <charset val="134"/>
      </rPr>
      <t>……………………………………4-18</t>
    </r>
  </si>
  <si>
    <t>表3</t>
  </si>
  <si>
    <r>
      <rPr>
        <sz val="14"/>
        <color theme="1"/>
        <rFont val="宋体"/>
        <charset val="134"/>
        <scheme val="minor"/>
      </rPr>
      <t>阳江市江城区2024年一般公共预算调整支出表（按政府预算经济分类）（草案）  …</t>
    </r>
    <r>
      <rPr>
        <sz val="14"/>
        <color rgb="FF000000"/>
        <rFont val="宋体"/>
        <charset val="134"/>
      </rPr>
      <t>………………19-21</t>
    </r>
  </si>
  <si>
    <t>二、政府性基金预算</t>
  </si>
  <si>
    <t>表4</t>
  </si>
  <si>
    <r>
      <rPr>
        <sz val="14"/>
        <color theme="1"/>
        <rFont val="宋体"/>
        <charset val="134"/>
        <scheme val="minor"/>
      </rPr>
      <t xml:space="preserve">阳江市江城区2024年政府性基金预算调整收支表(草案)   </t>
    </r>
    <r>
      <rPr>
        <sz val="14"/>
        <color rgb="FF000000"/>
        <rFont val="宋体"/>
        <charset val="134"/>
      </rPr>
      <t>………………………………………………22-29</t>
    </r>
  </si>
  <si>
    <t>三、其他</t>
  </si>
  <si>
    <t>表5</t>
  </si>
  <si>
    <t>阳江市江城区2024年财政专项经费调整表……………………………………………………………………30</t>
  </si>
  <si>
    <t>表6</t>
  </si>
  <si>
    <t>阳江市江城区2024年1月地方政府新增一般债券转贷资金项目安排明细表 ………………………………31</t>
  </si>
  <si>
    <t>表7</t>
  </si>
  <si>
    <t>阳江市江城区2024年1月、3月、5月、5月下旬地方政府新增专项债券资金安排明细表  ………………32-36</t>
  </si>
  <si>
    <t>表8</t>
  </si>
  <si>
    <t>阳江市江城区2024年5月、6月地方政府再融资债券支出明细  ……………………………………………37-38</t>
  </si>
  <si>
    <t>四、国有资本经营预算</t>
  </si>
  <si>
    <t>表9</t>
  </si>
  <si>
    <t>2024年江城区区级国有资本经营预算调整收支总表（草案）………………………………………………39</t>
  </si>
  <si>
    <t>表10</t>
  </si>
  <si>
    <t>2024年江城区区级国有资本经营预算调整收入表（草案）…………………………………………………40-42</t>
  </si>
  <si>
    <t>表11</t>
  </si>
  <si>
    <t>2024年江城区区级国有资本经营预算调整支出表（按功能分类）（草案）………………………………43-45</t>
  </si>
  <si>
    <t>表12</t>
  </si>
  <si>
    <t>2024年阳江市江城区区级国有资本经营预算调整补充表（草案）…………………………………………46-47</t>
  </si>
  <si>
    <t>阳江市江城区2024年一般公共预算调整收支总表(草案)</t>
  </si>
  <si>
    <t>单位：万元</t>
  </si>
  <si>
    <t>收                          入</t>
  </si>
  <si>
    <t>支                          出</t>
  </si>
  <si>
    <t>项          目</t>
  </si>
  <si>
    <t>2024年预算数</t>
  </si>
  <si>
    <t>2024年调整数（调增为“+”）</t>
  </si>
  <si>
    <t>2024年调整数（调减为“-”）</t>
  </si>
  <si>
    <t>2024年预算调整数后金额</t>
  </si>
  <si>
    <t>2024年预算调整后比预算调整%</t>
  </si>
  <si>
    <t>一、税收收入</t>
  </si>
  <si>
    <t>一、一般公共服务</t>
  </si>
  <si>
    <t>增值税</t>
  </si>
  <si>
    <t>二、外交</t>
  </si>
  <si>
    <t>营业税</t>
  </si>
  <si>
    <t>三、国防</t>
  </si>
  <si>
    <t>企业所得税</t>
  </si>
  <si>
    <t>四、公共安全</t>
  </si>
  <si>
    <t>个人所得税</t>
  </si>
  <si>
    <t>五、教育</t>
  </si>
  <si>
    <t>资源税</t>
  </si>
  <si>
    <t>六、科学技术</t>
  </si>
  <si>
    <t>城市维护建设税</t>
  </si>
  <si>
    <t>七、文化旅游体育与传媒</t>
  </si>
  <si>
    <t>房产税</t>
  </si>
  <si>
    <t>八、社会保障和就业</t>
  </si>
  <si>
    <t>印花税</t>
  </si>
  <si>
    <t>九、卫生健康</t>
  </si>
  <si>
    <t>城镇土地使用税</t>
  </si>
  <si>
    <t>十、节能环保</t>
  </si>
  <si>
    <t>土地增值税</t>
  </si>
  <si>
    <t>十一、城乡社区事务</t>
  </si>
  <si>
    <t>车船税</t>
  </si>
  <si>
    <t>十二、农林水事务</t>
  </si>
  <si>
    <t>耕地占用税</t>
  </si>
  <si>
    <t>十三、交通运输</t>
  </si>
  <si>
    <t>契税</t>
  </si>
  <si>
    <t>十四、资源勘探电力信息等事务</t>
  </si>
  <si>
    <t>环保税</t>
  </si>
  <si>
    <t>十五、商业服务业等事务</t>
  </si>
  <si>
    <t>其他税收收入</t>
  </si>
  <si>
    <t>十六、金融支出</t>
  </si>
  <si>
    <t>二、非税收入</t>
  </si>
  <si>
    <t>十七、援助其他地区支出</t>
  </si>
  <si>
    <t>　　1、专项收入</t>
  </si>
  <si>
    <t>十八、自然资源海洋气象等支出</t>
  </si>
  <si>
    <t>其中：地方教育费附加收入</t>
  </si>
  <si>
    <t>十九、住房保障支出</t>
  </si>
  <si>
    <t xml:space="preserve">      地方教育附加</t>
  </si>
  <si>
    <t>二十、粮油物资储备事务</t>
  </si>
  <si>
    <t xml:space="preserve">      文化事业建设费收入</t>
  </si>
  <si>
    <t>二十一、灾害防治及应急管理支出</t>
  </si>
  <si>
    <t xml:space="preserve">      残疾人就业保障金</t>
  </si>
  <si>
    <t>二十二、预备费</t>
  </si>
  <si>
    <t xml:space="preserve">      教育资金收入</t>
  </si>
  <si>
    <t>二十三、其他支出</t>
  </si>
  <si>
    <t xml:space="preserve">      农田水利建设资金收入</t>
  </si>
  <si>
    <t>二十四、债务付息支出</t>
  </si>
  <si>
    <t xml:space="preserve">      森林植被恢复费</t>
  </si>
  <si>
    <t>二十五、债务发行费支出</t>
  </si>
  <si>
    <t xml:space="preserve">      其他专项收入</t>
  </si>
  <si>
    <t>　　2、行政事业性收费收入</t>
  </si>
  <si>
    <t>　　3、罚没收入</t>
  </si>
  <si>
    <t>　　4、国有资本经营收入</t>
  </si>
  <si>
    <t>　　5、国有资源(资产)有偿使用收入</t>
  </si>
  <si>
    <t>　　6、其他收入</t>
  </si>
  <si>
    <t>一般公共财政预算收入小计</t>
  </si>
  <si>
    <t>一般公共财政预算支出小计</t>
  </si>
  <si>
    <t>上级补助</t>
  </si>
  <si>
    <t xml:space="preserve">    返还性支出</t>
  </si>
  <si>
    <t xml:space="preserve">    一般性转移支付</t>
  </si>
  <si>
    <t>调出资金</t>
  </si>
  <si>
    <t xml:space="preserve">    专项转移支付</t>
  </si>
  <si>
    <t>债务还本支出</t>
  </si>
  <si>
    <t>债务转贷支出</t>
  </si>
  <si>
    <t>债券转贷收入</t>
  </si>
  <si>
    <t>体制上解支出</t>
  </si>
  <si>
    <t>专项上解支出</t>
  </si>
  <si>
    <t>增设预算周转金支出</t>
  </si>
  <si>
    <t>上年结余</t>
  </si>
  <si>
    <t>滚存结余</t>
  </si>
  <si>
    <t>市补助收入</t>
  </si>
  <si>
    <r>
      <rPr>
        <sz val="12"/>
        <rFont val="Times New Roman"/>
        <charset val="0"/>
      </rPr>
      <t xml:space="preserve">        </t>
    </r>
    <r>
      <rPr>
        <sz val="12"/>
        <rFont val="宋体"/>
        <charset val="134"/>
      </rPr>
      <t>结转下年支出</t>
    </r>
  </si>
  <si>
    <t>调入资金</t>
  </si>
  <si>
    <t xml:space="preserve">        净结余</t>
  </si>
  <si>
    <t>动用预算稳定调节基金</t>
  </si>
  <si>
    <t>安排预算稳定调节基金</t>
  </si>
  <si>
    <t>收  入  合  计</t>
  </si>
  <si>
    <t>支  出  合  计</t>
  </si>
  <si>
    <t>阳江市江城区2024年一般公共预算调整支出功能分类表（草案）</t>
  </si>
  <si>
    <r>
      <rPr>
        <b/>
        <sz val="12"/>
        <rFont val="宋体"/>
        <charset val="134"/>
      </rPr>
      <t xml:space="preserve">项 </t>
    </r>
    <r>
      <rPr>
        <b/>
        <sz val="12"/>
        <rFont val="宋体"/>
        <charset val="134"/>
      </rPr>
      <t xml:space="preserve">                 </t>
    </r>
    <r>
      <rPr>
        <b/>
        <sz val="12"/>
        <rFont val="宋体"/>
        <charset val="134"/>
      </rPr>
      <t>目</t>
    </r>
  </si>
  <si>
    <t>代码</t>
  </si>
  <si>
    <t>名称</t>
  </si>
  <si>
    <t>201</t>
  </si>
  <si>
    <t xml:space="preserve">  一般公共服务支出</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</si>
  <si>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</si>
  <si>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</si>
  <si>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</si>
  <si>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</si>
  <si>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</si>
  <si>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</si>
  <si>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</si>
  <si>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</si>
  <si>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</si>
  <si>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</si>
  <si>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</si>
  <si>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</si>
  <si>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</si>
  <si>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</si>
  <si>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</si>
  <si>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</si>
  <si>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</si>
  <si>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</si>
  <si>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</si>
  <si>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</si>
  <si>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</si>
  <si>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</si>
  <si>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</si>
  <si>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</si>
  <si>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</si>
  <si>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</si>
  <si>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</si>
  <si>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</si>
  <si>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</si>
  <si>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</si>
  <si>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</si>
  <si>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</si>
  <si>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</si>
  <si>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</si>
  <si>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</si>
  <si>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</si>
  <si>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</si>
  <si>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</si>
  <si>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</si>
  <si>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</si>
  <si>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</si>
  <si>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</si>
  <si>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</si>
  <si>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</si>
  <si>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</si>
  <si>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</si>
  <si>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</si>
  <si>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</si>
  <si>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</si>
  <si>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2010309</t>
  </si>
  <si>
    <t xml:space="preserve">      参事事务</t>
  </si>
  <si>
    <t>2010350</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</si>
  <si>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</si>
  <si>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</si>
  <si>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</si>
  <si>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</si>
  <si>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</si>
  <si>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</si>
  <si>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</si>
  <si>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</si>
  <si>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</si>
  <si>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</si>
  <si>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</si>
  <si>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</si>
  <si>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</si>
  <si>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</si>
  <si>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</si>
  <si>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</si>
  <si>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</si>
  <si>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</si>
  <si>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</si>
  <si>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</si>
  <si>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</si>
  <si>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</si>
  <si>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</si>
  <si>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</si>
  <si>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</si>
  <si>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</si>
  <si>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</si>
  <si>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</si>
  <si>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</si>
  <si>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</si>
  <si>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</si>
  <si>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</si>
  <si>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</si>
  <si>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</si>
  <si>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</si>
  <si>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</si>
  <si>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</si>
  <si>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</si>
  <si>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</si>
  <si>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</si>
  <si>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</si>
  <si>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</si>
  <si>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</si>
  <si>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</si>
  <si>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</si>
  <si>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</si>
  <si>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</si>
  <si>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</si>
  <si>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</si>
  <si>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</si>
  <si>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</si>
  <si>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</si>
  <si>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</si>
  <si>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</si>
  <si>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</si>
  <si>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</si>
  <si>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</si>
  <si>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</si>
  <si>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</si>
  <si>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</si>
  <si>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2010709</t>
  </si>
  <si>
    <t>2010710</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</si>
  <si>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</si>
  <si>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</si>
  <si>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</si>
  <si>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</si>
  <si>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</si>
  <si>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</si>
  <si>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</si>
  <si>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</si>
  <si>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</si>
  <si>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</si>
  <si>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</si>
  <si>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</si>
  <si>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</si>
  <si>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</si>
  <si>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</si>
  <si>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</si>
  <si>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</si>
  <si>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</si>
  <si>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</si>
  <si>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</si>
  <si>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</si>
  <si>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</si>
  <si>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</si>
  <si>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</si>
  <si>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</si>
  <si>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</si>
  <si>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</si>
  <si>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</si>
  <si>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</si>
  <si>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</si>
  <si>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</si>
  <si>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</si>
  <si>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</si>
  <si>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</si>
  <si>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</si>
  <si>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</si>
  <si>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</si>
  <si>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</si>
  <si>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</si>
  <si>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</si>
  <si>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</si>
  <si>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</si>
  <si>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</si>
  <si>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</si>
  <si>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</si>
  <si>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</si>
  <si>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</si>
  <si>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</si>
  <si>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</si>
  <si>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</si>
  <si>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</si>
  <si>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</si>
  <si>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</si>
  <si>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</si>
  <si>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</si>
  <si>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</si>
  <si>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</si>
  <si>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</si>
  <si>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</si>
  <si>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</si>
  <si>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</si>
  <si>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</si>
  <si>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</si>
  <si>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</si>
  <si>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</si>
  <si>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</si>
  <si>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</si>
  <si>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</si>
  <si>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</si>
  <si>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</si>
  <si>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</si>
  <si>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</si>
  <si>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</si>
  <si>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</si>
  <si>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</si>
  <si>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</si>
  <si>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</si>
  <si>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</si>
  <si>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知识产权战略和规划</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</si>
  <si>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</si>
  <si>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</si>
  <si>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</si>
  <si>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</si>
  <si>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</si>
  <si>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</si>
  <si>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</si>
  <si>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</si>
  <si>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</si>
  <si>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</si>
  <si>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</si>
  <si>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</si>
  <si>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</si>
  <si>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</si>
  <si>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</si>
  <si>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</si>
  <si>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</si>
  <si>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</si>
  <si>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</si>
  <si>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</si>
  <si>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</si>
  <si>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</si>
  <si>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</si>
  <si>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</si>
  <si>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</si>
  <si>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</si>
  <si>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</si>
  <si>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</si>
  <si>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</si>
  <si>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</si>
  <si>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</si>
  <si>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</si>
  <si>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</si>
  <si>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</si>
  <si>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</si>
  <si>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</si>
  <si>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</si>
  <si>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</si>
  <si>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</si>
  <si>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</si>
  <si>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</si>
  <si>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</si>
  <si>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</si>
  <si>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</si>
  <si>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</si>
  <si>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</si>
  <si>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</si>
  <si>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</si>
  <si>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</si>
  <si>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</si>
  <si>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</si>
  <si>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</si>
  <si>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</si>
  <si>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</si>
  <si>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</si>
  <si>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</si>
  <si>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2012906</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</si>
  <si>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</si>
  <si>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</si>
  <si>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</si>
  <si>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</si>
  <si>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</si>
  <si>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</si>
  <si>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</si>
  <si>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</si>
  <si>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</si>
  <si>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</si>
  <si>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</si>
  <si>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</si>
  <si>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</si>
  <si>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</si>
  <si>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</si>
  <si>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</si>
  <si>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</si>
  <si>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</si>
  <si>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</si>
  <si>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</si>
  <si>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</si>
  <si>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</si>
  <si>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</si>
  <si>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</si>
  <si>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</si>
  <si>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</si>
  <si>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</si>
  <si>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</si>
  <si>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</si>
  <si>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</si>
  <si>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</si>
  <si>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</si>
  <si>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</si>
  <si>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</si>
  <si>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</si>
  <si>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</si>
  <si>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</si>
  <si>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</si>
  <si>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</si>
  <si>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</si>
  <si>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</si>
  <si>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</si>
  <si>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</si>
  <si>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</si>
  <si>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</si>
  <si>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</si>
  <si>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</si>
  <si>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</si>
  <si>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</si>
  <si>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</si>
  <si>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</si>
  <si>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</si>
  <si>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</si>
  <si>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</si>
  <si>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</si>
  <si>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</si>
  <si>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</si>
  <si>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</si>
  <si>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</si>
  <si>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</si>
  <si>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</si>
  <si>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</si>
  <si>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</si>
  <si>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</si>
  <si>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</si>
  <si>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</si>
  <si>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</si>
  <si>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</si>
  <si>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</si>
  <si>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</si>
  <si>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</si>
  <si>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</si>
  <si>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</si>
  <si>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</si>
  <si>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</si>
  <si>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</si>
  <si>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</si>
  <si>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</si>
  <si>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</si>
  <si>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</si>
  <si>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</si>
  <si>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</si>
  <si>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</si>
  <si>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</si>
  <si>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</si>
  <si>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</si>
  <si>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</si>
  <si>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</si>
  <si>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</si>
  <si>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</si>
  <si>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</si>
  <si>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</si>
  <si>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</si>
  <si>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</si>
  <si>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</si>
  <si>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</si>
  <si>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</si>
  <si>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20139</t>
  </si>
  <si>
    <t xml:space="preserve">    社会工作事务</t>
  </si>
  <si>
    <t>2013901</t>
  </si>
  <si>
    <t>2013902</t>
  </si>
  <si>
    <t>2013903</t>
  </si>
  <si>
    <t>2013904</t>
  </si>
  <si>
    <t>2013950</t>
  </si>
  <si>
    <t>2013999</t>
  </si>
  <si>
    <t xml:space="preserve">      其他社会工作事务支出</t>
  </si>
  <si>
    <t>20140</t>
  </si>
  <si>
    <t xml:space="preserve">    信访事务</t>
  </si>
  <si>
    <t>2014001</t>
  </si>
  <si>
    <t>2014002</t>
  </si>
  <si>
    <t>2014003</t>
  </si>
  <si>
    <t>2014004</t>
  </si>
  <si>
    <t xml:space="preserve">      信访业务</t>
  </si>
  <si>
    <t>2014099</t>
  </si>
  <si>
    <t xml:space="preserve">      其他信访事务支出</t>
  </si>
  <si>
    <t>20199</t>
  </si>
  <si>
    <t xml:space="preserve">    其他一般公共服务支出</t>
  </si>
  <si>
    <t>2019901</t>
  </si>
  <si>
    <t xml:space="preserve">      国家赔偿费用支出</t>
  </si>
  <si>
    <t>2019999</t>
  </si>
  <si>
    <t xml:space="preserve">      其他一般公共服务支出</t>
  </si>
  <si>
    <t>202</t>
  </si>
  <si>
    <t xml:space="preserve">  外交支出</t>
  </si>
  <si>
    <t>20205</t>
  </si>
  <si>
    <t xml:space="preserve">    对外合作与交流</t>
  </si>
  <si>
    <t>2020503</t>
  </si>
  <si>
    <t xml:space="preserve">      在华国际会议</t>
  </si>
  <si>
    <t>2020504</t>
  </si>
  <si>
    <t xml:space="preserve">      国际交流活动</t>
  </si>
  <si>
    <t>2020505</t>
  </si>
  <si>
    <t xml:space="preserve">      对外合作活动</t>
  </si>
  <si>
    <t>2020599</t>
  </si>
  <si>
    <t xml:space="preserve">      其他对外合作与交流支出</t>
  </si>
  <si>
    <t>20206</t>
  </si>
  <si>
    <t xml:space="preserve">    对外宣传</t>
  </si>
  <si>
    <t>2020601</t>
  </si>
  <si>
    <t xml:space="preserve">      对外宣传</t>
  </si>
  <si>
    <t>20299</t>
  </si>
  <si>
    <t xml:space="preserve">    其他外交支出</t>
  </si>
  <si>
    <t>2029999</t>
  </si>
  <si>
    <t xml:space="preserve">      其他外交支出</t>
  </si>
  <si>
    <t>203</t>
  </si>
  <si>
    <t xml:space="preserve">  国防支出</t>
  </si>
  <si>
    <t>20301</t>
  </si>
  <si>
    <t xml:space="preserve">    军费</t>
  </si>
  <si>
    <t>2030101</t>
  </si>
  <si>
    <t xml:space="preserve">      现役部队</t>
  </si>
  <si>
    <t>2030102</t>
  </si>
  <si>
    <t xml:space="preserve">      预备役部队</t>
  </si>
  <si>
    <t>2030199</t>
  </si>
  <si>
    <t xml:space="preserve">      其他军费支出</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</si>
  <si>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</si>
  <si>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</si>
  <si>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</si>
  <si>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</si>
  <si>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</si>
  <si>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</si>
  <si>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</si>
  <si>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</si>
  <si>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</si>
  <si>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</si>
  <si>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</si>
  <si>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</si>
  <si>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</si>
  <si>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</si>
  <si>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</si>
  <si>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</si>
  <si>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</si>
  <si>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</si>
  <si>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</si>
  <si>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</si>
  <si>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</si>
  <si>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</si>
  <si>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</si>
  <si>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</si>
  <si>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</si>
  <si>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</si>
  <si>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</si>
  <si>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</si>
  <si>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t>
  </si>
  <si>
    <t xml:space="preserve">  公共安全支出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</si>
  <si>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</si>
  <si>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</si>
  <si>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</si>
  <si>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</si>
  <si>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</si>
  <si>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</si>
  <si>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</si>
  <si>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</si>
  <si>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</si>
  <si>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</si>
  <si>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</si>
  <si>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</si>
  <si>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</si>
  <si>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</si>
  <si>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</si>
  <si>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</si>
  <si>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</si>
  <si>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</si>
  <si>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</si>
  <si>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</si>
  <si>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</si>
  <si>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</si>
  <si>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</si>
  <si>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</si>
  <si>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</si>
  <si>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</si>
  <si>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</si>
  <si>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</si>
  <si>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</si>
  <si>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</si>
  <si>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</si>
  <si>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</si>
  <si>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</si>
  <si>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</si>
  <si>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</si>
  <si>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</si>
  <si>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</si>
  <si>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</si>
  <si>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</si>
  <si>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</si>
  <si>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</si>
  <si>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</si>
  <si>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</si>
  <si>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</si>
  <si>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</si>
  <si>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</si>
  <si>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</si>
  <si>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</si>
  <si>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</si>
  <si>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</si>
  <si>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</si>
  <si>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</si>
  <si>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</si>
  <si>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</si>
  <si>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</si>
  <si>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</si>
  <si>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</si>
  <si>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</si>
  <si>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</si>
  <si>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</si>
  <si>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</si>
  <si>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</si>
  <si>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</si>
  <si>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</si>
  <si>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</si>
  <si>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</si>
  <si>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</si>
  <si>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</si>
  <si>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</si>
  <si>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</si>
  <si>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</si>
  <si>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</si>
  <si>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</si>
  <si>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</si>
  <si>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</si>
  <si>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</si>
  <si>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</si>
  <si>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</si>
  <si>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</si>
  <si>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</si>
  <si>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</si>
  <si>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</si>
  <si>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</si>
  <si>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</si>
  <si>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</si>
  <si>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</si>
  <si>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</si>
  <si>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</si>
  <si>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</si>
  <si>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</si>
  <si>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</si>
  <si>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</si>
  <si>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</si>
  <si>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</si>
  <si>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</si>
  <si>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</si>
  <si>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</si>
  <si>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</si>
  <si>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</si>
  <si>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</si>
  <si>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</si>
  <si>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</si>
  <si>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</si>
  <si>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</si>
  <si>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</si>
  <si>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</si>
  <si>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</si>
  <si>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</si>
  <si>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</si>
  <si>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</si>
  <si>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</si>
  <si>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</si>
  <si>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</si>
  <si>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</si>
  <si>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</si>
  <si>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</si>
  <si>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</si>
  <si>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</si>
  <si>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</si>
  <si>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</si>
  <si>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</si>
  <si>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</si>
  <si>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</si>
  <si>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</si>
  <si>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</si>
  <si>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</si>
  <si>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</si>
  <si>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</si>
  <si>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</si>
  <si>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</si>
  <si>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</si>
  <si>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</si>
  <si>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</si>
  <si>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</si>
  <si>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</si>
  <si>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2049902</t>
  </si>
  <si>
    <t xml:space="preserve">      国家司法救助支出</t>
  </si>
  <si>
    <t>2049999</t>
  </si>
  <si>
    <t xml:space="preserve">      其他公共安全支出</t>
  </si>
  <si>
    <t>205</t>
  </si>
  <si>
    <t xml:space="preserve">  教育支出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</si>
  <si>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</si>
  <si>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</si>
  <si>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</si>
  <si>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</si>
  <si>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</si>
  <si>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</si>
  <si>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</si>
  <si>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</si>
  <si>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</si>
  <si>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</si>
  <si>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</si>
  <si>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</si>
  <si>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</si>
  <si>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</si>
  <si>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</si>
  <si>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</si>
  <si>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</si>
  <si>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</si>
  <si>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</si>
  <si>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</si>
  <si>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</si>
  <si>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</si>
  <si>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</si>
  <si>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</si>
  <si>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</si>
  <si>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</si>
  <si>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</si>
  <si>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</si>
  <si>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</si>
  <si>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</si>
  <si>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</si>
  <si>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</si>
  <si>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</si>
  <si>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</si>
  <si>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</si>
  <si>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</si>
  <si>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</si>
  <si>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</si>
  <si>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</si>
  <si>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</si>
  <si>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</si>
  <si>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</si>
  <si>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</si>
  <si>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</si>
  <si>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</si>
  <si>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</si>
  <si>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</si>
  <si>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</si>
  <si>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</si>
  <si>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</si>
  <si>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</si>
  <si>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</si>
  <si>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</si>
  <si>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</si>
  <si>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</si>
  <si>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</si>
  <si>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</si>
  <si>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</si>
  <si>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</si>
  <si>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</si>
  <si>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</si>
  <si>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</si>
  <si>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</si>
  <si>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</si>
  <si>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</si>
  <si>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</si>
  <si>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</si>
  <si>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</si>
  <si>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</si>
  <si>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</si>
  <si>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</si>
  <si>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</si>
  <si>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</si>
  <si>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</si>
  <si>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</si>
  <si>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</si>
  <si>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</si>
  <si>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</si>
  <si>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</si>
  <si>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</si>
  <si>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</si>
  <si>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</si>
  <si>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</si>
  <si>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</si>
  <si>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</si>
  <si>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</si>
  <si>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</si>
  <si>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</si>
  <si>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</si>
  <si>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</si>
  <si>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</si>
  <si>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</si>
  <si>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</si>
  <si>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</si>
  <si>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</si>
  <si>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</si>
  <si>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</si>
  <si>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2059999</t>
  </si>
  <si>
    <t xml:space="preserve">      其他教育支出</t>
  </si>
  <si>
    <t>206</t>
  </si>
  <si>
    <t xml:space="preserve">  科学技术支出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</si>
  <si>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</si>
  <si>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</si>
  <si>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</si>
  <si>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</si>
  <si>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</si>
  <si>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</si>
  <si>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</si>
  <si>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</si>
  <si>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</si>
  <si>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</si>
  <si>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</si>
  <si>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</si>
  <si>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</si>
  <si>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</si>
  <si>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</si>
  <si>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</si>
  <si>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</si>
  <si>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</si>
  <si>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</si>
  <si>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</si>
  <si>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</si>
  <si>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2060208</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</si>
  <si>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</si>
  <si>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</si>
  <si>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</si>
  <si>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</si>
  <si>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</si>
  <si>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</si>
  <si>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</si>
  <si>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</si>
  <si>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</si>
  <si>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</si>
  <si>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</si>
  <si>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</si>
  <si>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</si>
  <si>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</si>
  <si>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</si>
  <si>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</si>
  <si>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</si>
  <si>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</si>
  <si>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</si>
  <si>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2060405</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</si>
  <si>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</si>
  <si>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</si>
  <si>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</si>
  <si>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</si>
  <si>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</si>
  <si>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</si>
  <si>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</si>
  <si>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</si>
  <si>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</si>
  <si>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</si>
  <si>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</si>
  <si>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</si>
  <si>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</si>
  <si>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</si>
  <si>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</si>
  <si>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</si>
  <si>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</si>
  <si>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</si>
  <si>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</si>
  <si>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</si>
  <si>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</si>
  <si>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</si>
  <si>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</si>
  <si>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</si>
  <si>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</si>
  <si>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</si>
  <si>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</si>
  <si>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</si>
  <si>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</si>
  <si>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</si>
  <si>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</si>
  <si>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</si>
  <si>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</si>
  <si>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</si>
  <si>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</si>
  <si>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</si>
  <si>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</si>
  <si>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</si>
  <si>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</si>
  <si>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</si>
  <si>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</si>
  <si>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</si>
  <si>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</si>
  <si>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</si>
  <si>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</si>
  <si>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</si>
  <si>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</si>
  <si>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</si>
  <si>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</si>
  <si>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</si>
  <si>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</si>
  <si>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</si>
  <si>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</si>
  <si>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</si>
  <si>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</si>
  <si>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</si>
  <si>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</si>
  <si>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</si>
  <si>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</si>
  <si>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</si>
  <si>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</si>
  <si>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</si>
  <si>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 xml:space="preserve">  文化旅游体育与传媒支出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</si>
  <si>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</si>
  <si>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</si>
  <si>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</si>
  <si>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</si>
  <si>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</si>
  <si>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</si>
  <si>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</si>
  <si>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</si>
  <si>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</si>
  <si>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</si>
  <si>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</si>
  <si>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</si>
  <si>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</si>
  <si>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</si>
  <si>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</si>
  <si>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</si>
  <si>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</si>
  <si>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</si>
  <si>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</si>
  <si>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</si>
  <si>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</si>
  <si>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</si>
  <si>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</si>
  <si>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</si>
  <si>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</si>
  <si>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</si>
  <si>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</si>
  <si>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</si>
  <si>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</si>
  <si>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</si>
  <si>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</si>
  <si>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</si>
  <si>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</si>
  <si>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</si>
  <si>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</si>
  <si>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</si>
  <si>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</si>
  <si>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</si>
  <si>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</si>
  <si>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</si>
  <si>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</si>
  <si>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</si>
  <si>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</si>
  <si>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</si>
  <si>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</si>
  <si>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</si>
  <si>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</si>
  <si>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</si>
  <si>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</si>
  <si>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</si>
  <si>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</si>
  <si>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</si>
  <si>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</si>
  <si>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</si>
  <si>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</si>
  <si>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</si>
  <si>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</si>
  <si>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</si>
  <si>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</si>
  <si>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</si>
  <si>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</si>
  <si>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</si>
  <si>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</si>
  <si>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</si>
  <si>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</si>
  <si>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</si>
  <si>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</si>
  <si>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</si>
  <si>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</si>
  <si>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</si>
  <si>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</si>
  <si>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</si>
  <si>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</si>
  <si>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</si>
  <si>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</si>
  <si>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</si>
  <si>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</si>
  <si>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</si>
  <si>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</si>
  <si>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</si>
  <si>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</si>
  <si>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</si>
  <si>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</si>
  <si>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</si>
  <si>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</si>
  <si>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</si>
  <si>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</si>
  <si>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</si>
  <si>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</si>
  <si>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</si>
  <si>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</si>
  <si>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</si>
  <si>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</si>
  <si>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</si>
  <si>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</si>
  <si>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</si>
  <si>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</si>
  <si>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t>
  </si>
  <si>
    <t xml:space="preserve">  社会保障和就业支出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</si>
  <si>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</si>
  <si>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</si>
  <si>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</si>
  <si>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</si>
  <si>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</si>
  <si>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</si>
  <si>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</si>
  <si>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</si>
  <si>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</si>
  <si>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</si>
  <si>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</si>
  <si>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</si>
  <si>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</si>
  <si>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</si>
  <si>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</si>
  <si>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</si>
  <si>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</si>
  <si>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</si>
  <si>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</si>
  <si>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</si>
  <si>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</si>
  <si>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</si>
  <si>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2080113</t>
  </si>
  <si>
    <t xml:space="preserve">      政府特殊津贴</t>
  </si>
  <si>
    <t>2080114</t>
  </si>
  <si>
    <t xml:space="preserve">      资助留学回国人员</t>
  </si>
  <si>
    <t>2080115</t>
  </si>
  <si>
    <t xml:space="preserve">      博士后日常经费</t>
  </si>
  <si>
    <t>2080116</t>
  </si>
  <si>
    <t xml:space="preserve">      引进人才费用</t>
  </si>
  <si>
    <t>2080150</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</si>
  <si>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</si>
  <si>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</si>
  <si>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</si>
  <si>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</si>
  <si>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</si>
  <si>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</si>
  <si>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</si>
  <si>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</si>
  <si>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</si>
  <si>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</si>
  <si>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</si>
  <si>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</si>
  <si>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</si>
  <si>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</si>
  <si>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</si>
  <si>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</si>
  <si>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</si>
  <si>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</si>
  <si>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</si>
  <si>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</si>
  <si>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</si>
  <si>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</si>
  <si>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</si>
  <si>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</si>
  <si>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</si>
  <si>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</si>
  <si>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</si>
  <si>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</si>
  <si>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</si>
  <si>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</si>
  <si>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</si>
  <si>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</si>
  <si>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</si>
  <si>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2080508</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</si>
  <si>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</si>
  <si>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</si>
  <si>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</si>
  <si>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</si>
  <si>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</si>
  <si>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</si>
  <si>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</si>
  <si>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</si>
  <si>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</si>
  <si>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</si>
  <si>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</si>
  <si>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</si>
  <si>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</si>
  <si>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</si>
  <si>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</si>
  <si>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</si>
  <si>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</si>
  <si>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</si>
  <si>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</si>
  <si>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</si>
  <si>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</si>
  <si>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</si>
  <si>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</si>
  <si>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</si>
  <si>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</si>
  <si>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</si>
  <si>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</si>
  <si>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</si>
  <si>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</si>
  <si>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</si>
  <si>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</si>
  <si>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</si>
  <si>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</si>
  <si>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</si>
  <si>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</si>
  <si>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</si>
  <si>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</si>
  <si>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</si>
  <si>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</si>
  <si>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</si>
  <si>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</si>
  <si>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</si>
  <si>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</si>
  <si>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2080807</t>
  </si>
  <si>
    <t xml:space="preserve">      光荣院</t>
  </si>
  <si>
    <t>2080808</t>
  </si>
  <si>
    <t xml:space="preserve">      褒扬纪念</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</si>
  <si>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</si>
  <si>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</si>
  <si>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</si>
  <si>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</si>
  <si>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</si>
  <si>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</si>
  <si>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</si>
  <si>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</si>
  <si>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</si>
  <si>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</si>
  <si>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</si>
  <si>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</si>
  <si>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</si>
  <si>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</si>
  <si>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</si>
  <si>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</si>
  <si>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</si>
  <si>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</si>
  <si>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</si>
  <si>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</si>
  <si>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</si>
  <si>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</si>
  <si>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</si>
  <si>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</si>
  <si>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</si>
  <si>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</si>
  <si>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</si>
  <si>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</si>
  <si>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</si>
  <si>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</si>
  <si>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</si>
  <si>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</si>
  <si>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</si>
  <si>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</si>
  <si>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</si>
  <si>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</si>
  <si>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</si>
  <si>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</si>
  <si>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</si>
  <si>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</si>
  <si>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</si>
  <si>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</si>
  <si>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</si>
  <si>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</si>
  <si>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</si>
  <si>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</si>
  <si>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</si>
  <si>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</si>
  <si>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</si>
  <si>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</si>
  <si>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</si>
  <si>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</si>
  <si>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2081650</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</si>
  <si>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</si>
  <si>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</si>
  <si>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</si>
  <si>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</si>
  <si>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</si>
  <si>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</si>
  <si>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</si>
  <si>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</si>
  <si>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</si>
  <si>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</si>
  <si>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</si>
  <si>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</si>
  <si>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</si>
  <si>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</si>
  <si>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</si>
  <si>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</si>
  <si>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</si>
  <si>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</si>
  <si>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</si>
  <si>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</si>
  <si>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</si>
  <si>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</si>
  <si>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</si>
  <si>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对道路交通事故社会救助基金的补助</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</si>
  <si>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</si>
  <si>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</si>
  <si>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</si>
  <si>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</si>
  <si>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</si>
  <si>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</si>
  <si>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</si>
  <si>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</si>
  <si>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</si>
  <si>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</si>
  <si>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</si>
  <si>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</si>
  <si>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</si>
  <si>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</si>
  <si>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</si>
  <si>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</si>
  <si>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</si>
  <si>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</si>
  <si>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</si>
  <si>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</si>
  <si>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</si>
  <si>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</si>
  <si>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</si>
  <si>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</si>
  <si>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</si>
  <si>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</si>
  <si>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</si>
  <si>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</si>
  <si>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</si>
  <si>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</si>
  <si>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</si>
  <si>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</si>
  <si>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</si>
  <si>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2082806</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</si>
  <si>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</si>
  <si>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</si>
  <si>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</si>
  <si>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</si>
  <si>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</si>
  <si>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</si>
  <si>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</si>
  <si>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</si>
  <si>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</si>
  <si>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</si>
  <si>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</si>
  <si>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2089999</t>
  </si>
  <si>
    <t xml:space="preserve">      其他社会保障和就业支出</t>
  </si>
  <si>
    <t>210</t>
  </si>
  <si>
    <t xml:space="preserve">  卫生健康支出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</si>
  <si>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</si>
  <si>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</si>
  <si>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</si>
  <si>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</si>
  <si>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</si>
  <si>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</si>
  <si>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</si>
  <si>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</si>
  <si>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</si>
  <si>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</si>
  <si>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</si>
  <si>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</si>
  <si>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</si>
  <si>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</si>
  <si>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</si>
  <si>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</si>
  <si>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</si>
  <si>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</si>
  <si>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</si>
  <si>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</si>
  <si>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</si>
  <si>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</si>
  <si>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</si>
  <si>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</si>
  <si>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</si>
  <si>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</si>
  <si>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</si>
  <si>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</si>
  <si>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</si>
  <si>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</si>
  <si>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</si>
  <si>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</si>
  <si>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</si>
  <si>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</si>
  <si>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</si>
  <si>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</si>
  <si>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</si>
  <si>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</si>
  <si>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</si>
  <si>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</si>
  <si>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</si>
  <si>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</si>
  <si>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</si>
  <si>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</si>
  <si>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</si>
  <si>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</si>
  <si>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</si>
  <si>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</si>
  <si>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</si>
  <si>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</si>
  <si>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</si>
  <si>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</si>
  <si>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</si>
  <si>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</si>
  <si>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</si>
  <si>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</si>
  <si>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</si>
  <si>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</si>
  <si>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</si>
  <si>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</si>
  <si>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</si>
  <si>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</si>
  <si>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</si>
  <si>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</si>
  <si>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</si>
  <si>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</si>
  <si>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突发公共卫生事件应急处置</t>
  </si>
  <si>
    <t>2100499</t>
  </si>
  <si>
    <t xml:space="preserve">      其他公共卫生支出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</si>
  <si>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</si>
  <si>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</si>
  <si>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</si>
  <si>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</si>
  <si>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</si>
  <si>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</si>
  <si>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</si>
  <si>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</si>
  <si>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</si>
  <si>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</si>
  <si>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</si>
  <si>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</si>
  <si>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</si>
  <si>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</si>
  <si>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</si>
  <si>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</si>
  <si>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</si>
  <si>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</si>
  <si>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</si>
  <si>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</si>
  <si>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</si>
  <si>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</si>
  <si>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</si>
  <si>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</si>
  <si>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</si>
  <si>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</si>
  <si>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</si>
  <si>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</si>
  <si>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</si>
  <si>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</si>
  <si>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</si>
  <si>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</si>
  <si>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</si>
  <si>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</si>
  <si>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</si>
  <si>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</si>
  <si>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</si>
  <si>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</si>
  <si>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</si>
  <si>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</si>
  <si>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</si>
  <si>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</si>
  <si>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</si>
  <si>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</si>
  <si>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</si>
  <si>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</si>
  <si>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</si>
  <si>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</si>
  <si>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</si>
  <si>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</si>
  <si>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</si>
  <si>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</si>
  <si>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</si>
  <si>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</si>
  <si>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</si>
  <si>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</si>
  <si>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</si>
  <si>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21017</t>
  </si>
  <si>
    <t xml:space="preserve">    中医药事务</t>
  </si>
  <si>
    <t>2101701</t>
  </si>
  <si>
    <t>2101702</t>
  </si>
  <si>
    <t>2101703</t>
  </si>
  <si>
    <t>2101704</t>
  </si>
  <si>
    <t xml:space="preserve">      中医（民族医）药专项</t>
  </si>
  <si>
    <t>2101799</t>
  </si>
  <si>
    <t xml:space="preserve">      其他中医药事务支出</t>
  </si>
  <si>
    <t>21018</t>
  </si>
  <si>
    <t xml:space="preserve">    疾病预防控制事务</t>
  </si>
  <si>
    <t>2101801</t>
  </si>
  <si>
    <t>2101802</t>
  </si>
  <si>
    <t>2101803</t>
  </si>
  <si>
    <t>2101899</t>
  </si>
  <si>
    <t xml:space="preserve">      其他疾病预防控制事务支出</t>
  </si>
  <si>
    <t>21099</t>
  </si>
  <si>
    <t xml:space="preserve">    其他卫生健康支出</t>
  </si>
  <si>
    <t>2109999</t>
  </si>
  <si>
    <t xml:space="preserve">      其他卫生健康支出</t>
  </si>
  <si>
    <t>211</t>
  </si>
  <si>
    <t xml:space="preserve">  节能环保支出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</si>
  <si>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</si>
  <si>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</si>
  <si>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</si>
  <si>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</si>
  <si>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</si>
  <si>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</si>
  <si>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</si>
  <si>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</si>
  <si>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</si>
  <si>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</si>
  <si>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</si>
  <si>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</si>
  <si>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</si>
  <si>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</si>
  <si>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</si>
  <si>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</si>
  <si>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</si>
  <si>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</si>
  <si>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</si>
  <si>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</si>
  <si>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</si>
  <si>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</si>
  <si>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</si>
  <si>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</si>
  <si>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</si>
  <si>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</si>
  <si>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</si>
  <si>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</si>
  <si>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</si>
  <si>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</si>
  <si>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</si>
  <si>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</si>
  <si>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</si>
  <si>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</si>
  <si>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</si>
  <si>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</si>
  <si>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</si>
  <si>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</si>
  <si>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</si>
  <si>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</si>
  <si>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</si>
  <si>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</si>
  <si>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</si>
  <si>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</si>
  <si>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</si>
  <si>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</si>
  <si>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</si>
  <si>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</si>
  <si>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</si>
  <si>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</si>
  <si>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</si>
  <si>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</si>
  <si>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</si>
  <si>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</si>
  <si>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</si>
  <si>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</si>
  <si>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</si>
  <si>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</si>
  <si>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森林保护修复</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</si>
  <si>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</si>
  <si>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</si>
  <si>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</si>
  <si>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</si>
  <si>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</si>
  <si>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</si>
  <si>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</si>
  <si>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</si>
  <si>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</si>
  <si>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</si>
  <si>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</si>
  <si>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其他森林保护修复支出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</si>
  <si>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</si>
  <si>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</si>
  <si>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</si>
  <si>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</si>
  <si>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</si>
  <si>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</si>
  <si>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</si>
  <si>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</si>
  <si>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</si>
  <si>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</si>
  <si>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</si>
  <si>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</si>
  <si>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</si>
  <si>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</si>
  <si>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21110</t>
  </si>
  <si>
    <t xml:space="preserve">    能源节约利用</t>
  </si>
  <si>
    <t>2111001</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</si>
  <si>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</si>
  <si>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</si>
  <si>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</si>
  <si>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</si>
  <si>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</si>
  <si>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</si>
  <si>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</si>
  <si>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</si>
  <si>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</si>
  <si>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</si>
  <si>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</si>
  <si>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</si>
  <si>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</si>
  <si>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</si>
  <si>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</si>
  <si>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</si>
  <si>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</si>
  <si>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</si>
  <si>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</si>
  <si>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</si>
  <si>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</si>
  <si>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</si>
  <si>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</si>
  <si>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</si>
  <si>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</si>
  <si>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</si>
  <si>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2111406</t>
  </si>
  <si>
    <t xml:space="preserve">      能源科技装备</t>
  </si>
  <si>
    <t>2111407</t>
  </si>
  <si>
    <t xml:space="preserve">      能源行业管理</t>
  </si>
  <si>
    <t>2111408</t>
  </si>
  <si>
    <t xml:space="preserve">      能源管理</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</si>
  <si>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</si>
  <si>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</si>
  <si>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</si>
  <si>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</si>
  <si>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</si>
  <si>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</si>
  <si>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</si>
  <si>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</si>
  <si>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</si>
  <si>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</si>
  <si>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t>
  </si>
  <si>
    <t xml:space="preserve">  城乡社区支出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</si>
  <si>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</si>
  <si>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</si>
  <si>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</si>
  <si>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</si>
  <si>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</si>
  <si>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</si>
  <si>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</si>
  <si>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</si>
  <si>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</si>
  <si>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</si>
  <si>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</si>
  <si>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</si>
  <si>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</si>
  <si>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</si>
  <si>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</si>
  <si>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</si>
  <si>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</si>
  <si>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</si>
  <si>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</si>
  <si>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</si>
  <si>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</si>
  <si>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</si>
  <si>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</si>
  <si>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</si>
  <si>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</si>
  <si>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</si>
  <si>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</si>
  <si>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</si>
  <si>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</si>
  <si>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2120501</t>
  </si>
  <si>
    <t xml:space="preserve">      城乡社区环境卫生</t>
  </si>
  <si>
    <t>21206</t>
  </si>
  <si>
    <t xml:space="preserve">    建设市场管理与监督</t>
  </si>
  <si>
    <t>2120601</t>
  </si>
  <si>
    <t xml:space="preserve">      建设市场管理与监督</t>
  </si>
  <si>
    <t>21299</t>
  </si>
  <si>
    <t xml:space="preserve">    其他城乡社区支出</t>
  </si>
  <si>
    <t>2129999</t>
  </si>
  <si>
    <t xml:space="preserve">      其他城乡社区支出</t>
  </si>
  <si>
    <t>213</t>
  </si>
  <si>
    <t xml:space="preserve">  农林水支出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</si>
  <si>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</si>
  <si>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</si>
  <si>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</si>
  <si>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</si>
  <si>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</si>
  <si>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</si>
  <si>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</si>
  <si>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</si>
  <si>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</si>
  <si>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</si>
  <si>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</si>
  <si>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</si>
  <si>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</si>
  <si>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</si>
  <si>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</si>
  <si>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</si>
  <si>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</si>
  <si>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</si>
  <si>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</si>
  <si>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</si>
  <si>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</si>
  <si>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</si>
  <si>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</si>
  <si>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</si>
  <si>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</si>
  <si>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</si>
  <si>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</si>
  <si>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</si>
  <si>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</si>
  <si>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</si>
  <si>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</si>
  <si>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</si>
  <si>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</si>
  <si>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</si>
  <si>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</si>
  <si>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</si>
  <si>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</si>
  <si>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农业生态资源保护</t>
  </si>
  <si>
    <t>2130142</t>
  </si>
  <si>
    <t xml:space="preserve">      乡村道路建设</t>
  </si>
  <si>
    <t>2130148</t>
  </si>
  <si>
    <t xml:space="preserve">      渔业发展</t>
  </si>
  <si>
    <t>2130152</t>
  </si>
  <si>
    <t xml:space="preserve">      对高校毕业生到基层任职补助</t>
  </si>
  <si>
    <t>2130153</t>
  </si>
  <si>
    <t xml:space="preserve">      耕地建设与利用</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</si>
  <si>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</si>
  <si>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</si>
  <si>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</si>
  <si>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</si>
  <si>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</si>
  <si>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</si>
  <si>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</si>
  <si>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</si>
  <si>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</si>
  <si>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</si>
  <si>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</si>
  <si>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</si>
  <si>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</si>
  <si>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</si>
  <si>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</si>
  <si>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</si>
  <si>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</si>
  <si>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</si>
  <si>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</si>
  <si>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</si>
  <si>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</si>
  <si>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</si>
  <si>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</si>
  <si>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</si>
  <si>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</si>
  <si>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</si>
  <si>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</si>
  <si>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</si>
  <si>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</si>
  <si>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</si>
  <si>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</si>
  <si>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</si>
  <si>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</si>
  <si>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</si>
  <si>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</si>
  <si>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2130234</t>
  </si>
  <si>
    <t xml:space="preserve">      林业草原防灾减灾</t>
  </si>
  <si>
    <t>2130236</t>
  </si>
  <si>
    <t xml:space="preserve">      草原管理</t>
  </si>
  <si>
    <t>2130237</t>
  </si>
  <si>
    <t>2130238</t>
  </si>
  <si>
    <t xml:space="preserve">      退耕还林还草</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</si>
  <si>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</si>
  <si>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</si>
  <si>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</si>
  <si>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</si>
  <si>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</si>
  <si>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</si>
  <si>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</si>
  <si>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</si>
  <si>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</si>
  <si>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</si>
  <si>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</si>
  <si>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</si>
  <si>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</si>
  <si>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</si>
  <si>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</si>
  <si>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</si>
  <si>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</si>
  <si>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</si>
  <si>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</si>
  <si>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</si>
  <si>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</si>
  <si>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</si>
  <si>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</si>
  <si>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</si>
  <si>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</si>
  <si>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</si>
  <si>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</si>
  <si>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</si>
  <si>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</si>
  <si>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</si>
  <si>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</si>
  <si>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</si>
  <si>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</si>
  <si>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</si>
  <si>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</si>
  <si>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</si>
  <si>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</si>
  <si>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</si>
  <si>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</si>
  <si>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</si>
  <si>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</si>
  <si>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</si>
  <si>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</si>
  <si>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</si>
  <si>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</si>
  <si>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</si>
  <si>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</si>
  <si>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农村供水</t>
  </si>
  <si>
    <t>2130336</t>
  </si>
  <si>
    <t xml:space="preserve">      南水北调工程建设</t>
  </si>
  <si>
    <t>2130337</t>
  </si>
  <si>
    <t xml:space="preserve">      南水北调工程管理</t>
  </si>
  <si>
    <t>2130399</t>
  </si>
  <si>
    <t xml:space="preserve">      其他水利支出</t>
  </si>
  <si>
    <t>21305</t>
  </si>
  <si>
    <t xml:space="preserve">    巩固脱贫攻坚成果衔接乡村振兴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</si>
  <si>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</si>
  <si>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</si>
  <si>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</si>
  <si>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</si>
  <si>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</si>
  <si>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</si>
  <si>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</si>
  <si>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</si>
  <si>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</si>
  <si>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</si>
  <si>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</si>
  <si>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</si>
  <si>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</si>
  <si>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</si>
  <si>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2130599</t>
  </si>
  <si>
    <t xml:space="preserve">      其他巩固脱贫攻坚成果衔接乡村振兴支出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</si>
  <si>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</si>
  <si>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</si>
  <si>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</si>
  <si>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</si>
  <si>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</si>
  <si>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</si>
  <si>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</si>
  <si>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</si>
  <si>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</si>
  <si>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</si>
  <si>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</si>
  <si>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</si>
  <si>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</si>
  <si>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</si>
  <si>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</si>
  <si>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</si>
  <si>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</si>
  <si>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</si>
  <si>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</si>
  <si>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</si>
  <si>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</si>
  <si>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</si>
  <si>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</si>
  <si>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</si>
  <si>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</si>
  <si>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</si>
  <si>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</si>
  <si>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</si>
  <si>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</si>
  <si>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</si>
  <si>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</si>
  <si>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</si>
  <si>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</si>
  <si>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</si>
  <si>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</si>
  <si>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</si>
  <si>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</si>
  <si>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</si>
  <si>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t>
  </si>
  <si>
    <t xml:space="preserve">  交通运输支出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</si>
  <si>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</si>
  <si>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</si>
  <si>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</si>
  <si>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</si>
  <si>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</si>
  <si>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</si>
  <si>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</si>
  <si>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</si>
  <si>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</si>
  <si>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</si>
  <si>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</si>
  <si>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</si>
  <si>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</si>
  <si>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2140112</t>
  </si>
  <si>
    <t xml:space="preserve">      公路运输管理</t>
  </si>
  <si>
    <t>2140114</t>
  </si>
  <si>
    <t xml:space="preserve">      公路和运输技术标准化建设</t>
  </si>
  <si>
    <t>2140122</t>
  </si>
  <si>
    <t xml:space="preserve">      水运建设</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</si>
  <si>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</si>
  <si>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</si>
  <si>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</si>
  <si>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</si>
  <si>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</si>
  <si>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</si>
  <si>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</si>
  <si>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</si>
  <si>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</si>
  <si>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</si>
  <si>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</si>
  <si>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</si>
  <si>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</si>
  <si>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</si>
  <si>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</si>
  <si>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</si>
  <si>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</si>
  <si>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</si>
  <si>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</si>
  <si>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</si>
  <si>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</si>
  <si>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</si>
  <si>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</si>
  <si>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</si>
  <si>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</si>
  <si>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</si>
  <si>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</si>
  <si>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</si>
  <si>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</si>
  <si>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</si>
  <si>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</si>
  <si>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</si>
  <si>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</si>
  <si>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</si>
  <si>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</si>
  <si>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</si>
  <si>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</si>
  <si>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</si>
  <si>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</si>
  <si>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</si>
  <si>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</si>
  <si>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</si>
  <si>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</si>
  <si>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</si>
  <si>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</si>
  <si>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</si>
  <si>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</si>
  <si>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</si>
  <si>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</si>
  <si>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</si>
  <si>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</si>
  <si>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</si>
  <si>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</si>
  <si>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</si>
  <si>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21405</t>
  </si>
  <si>
    <t xml:space="preserve">    邮政业支出</t>
  </si>
  <si>
    <t>2140501</t>
  </si>
  <si>
    <t>2140502</t>
  </si>
  <si>
    <t>2140503</t>
  </si>
  <si>
    <t>2140504</t>
  </si>
  <si>
    <t>2140505</t>
  </si>
  <si>
    <t xml:space="preserve">      邮政普遍服务与特殊服务</t>
  </si>
  <si>
    <t>2140599</t>
  </si>
  <si>
    <t xml:space="preserve">      其他邮政业支出</t>
  </si>
  <si>
    <t>21499</t>
  </si>
  <si>
    <t xml:space="preserve">    其他交通运输支出</t>
  </si>
  <si>
    <t>2149901</t>
  </si>
  <si>
    <t xml:space="preserve">      公共交通运营补助</t>
  </si>
  <si>
    <t>2149999</t>
  </si>
  <si>
    <t xml:space="preserve">      其他交通运输支出</t>
  </si>
  <si>
    <t>215</t>
  </si>
  <si>
    <t xml:space="preserve">  资源勘探工业信息等支出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</si>
  <si>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</si>
  <si>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</si>
  <si>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</si>
  <si>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</si>
  <si>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</si>
  <si>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</si>
  <si>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</si>
  <si>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</si>
  <si>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</si>
  <si>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</si>
  <si>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</si>
  <si>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</si>
  <si>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</si>
  <si>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</si>
  <si>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</si>
  <si>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</si>
  <si>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</si>
  <si>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</si>
  <si>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</si>
  <si>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</si>
  <si>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</si>
  <si>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</si>
  <si>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</si>
  <si>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</si>
  <si>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</si>
  <si>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</si>
  <si>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</si>
  <si>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</si>
  <si>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</si>
  <si>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</si>
  <si>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</si>
  <si>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</si>
  <si>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</si>
  <si>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</si>
  <si>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</si>
  <si>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</si>
  <si>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</si>
  <si>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</si>
  <si>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</si>
  <si>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</si>
  <si>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</si>
  <si>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</si>
  <si>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</si>
  <si>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</si>
  <si>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</si>
  <si>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</si>
  <si>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</si>
  <si>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</si>
  <si>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</si>
  <si>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</si>
  <si>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</si>
  <si>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</si>
  <si>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</si>
  <si>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</si>
  <si>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</si>
  <si>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</si>
  <si>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</si>
  <si>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</si>
  <si>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</si>
  <si>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</si>
  <si>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2150507</t>
  </si>
  <si>
    <t xml:space="preserve">      专用通信</t>
  </si>
  <si>
    <t>2150508</t>
  </si>
  <si>
    <t xml:space="preserve">      无线电及信息通信监管</t>
  </si>
  <si>
    <t>2150516</t>
  </si>
  <si>
    <t xml:space="preserve">      工程建设及运行维护</t>
  </si>
  <si>
    <t>2150517</t>
  </si>
  <si>
    <t xml:space="preserve">      产业发展</t>
  </si>
  <si>
    <t>2150550</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</si>
  <si>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</si>
  <si>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</si>
  <si>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</si>
  <si>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</si>
  <si>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</si>
  <si>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</si>
  <si>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</si>
  <si>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</si>
  <si>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</si>
  <si>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</si>
  <si>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</si>
  <si>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</si>
  <si>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</si>
  <si>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</si>
  <si>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</si>
  <si>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</si>
  <si>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</si>
  <si>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</si>
  <si>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</si>
  <si>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</si>
  <si>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</si>
  <si>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</si>
  <si>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2150806</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</si>
  <si>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</si>
  <si>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</si>
  <si>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</si>
  <si>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</si>
  <si>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</si>
  <si>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</si>
  <si>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</si>
  <si>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</si>
  <si>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</si>
  <si>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</si>
  <si>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</si>
  <si>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</si>
  <si>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</si>
  <si>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</si>
  <si>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</si>
  <si>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t>
  </si>
  <si>
    <t xml:space="preserve">  商业服务业等支出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</si>
  <si>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</si>
  <si>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</si>
  <si>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</si>
  <si>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</si>
  <si>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</si>
  <si>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</si>
  <si>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</si>
  <si>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</si>
  <si>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</si>
  <si>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</si>
  <si>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</si>
  <si>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</si>
  <si>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</si>
  <si>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</si>
  <si>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</si>
  <si>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</si>
  <si>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</si>
  <si>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</si>
  <si>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</si>
  <si>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</si>
  <si>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</si>
  <si>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</si>
  <si>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</si>
  <si>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</si>
  <si>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</si>
  <si>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</si>
  <si>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</si>
  <si>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</si>
  <si>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</si>
  <si>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</si>
  <si>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</si>
  <si>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t>
  </si>
  <si>
    <t xml:space="preserve">  金融支出</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</si>
  <si>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</si>
  <si>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</si>
  <si>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</si>
  <si>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</si>
  <si>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</si>
  <si>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</si>
  <si>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</si>
  <si>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</si>
  <si>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</si>
  <si>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</si>
  <si>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</si>
  <si>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</si>
  <si>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</si>
  <si>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</si>
  <si>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</si>
  <si>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</si>
  <si>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</si>
  <si>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</si>
  <si>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</si>
  <si>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</si>
  <si>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</si>
  <si>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</si>
  <si>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</si>
  <si>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</si>
  <si>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</si>
  <si>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</si>
  <si>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</si>
  <si>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</si>
  <si>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</si>
  <si>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</si>
  <si>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</si>
  <si>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</si>
  <si>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</si>
  <si>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</si>
  <si>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</si>
  <si>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</si>
  <si>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</si>
  <si>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</si>
  <si>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</si>
  <si>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</si>
  <si>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</si>
  <si>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</si>
  <si>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21704</t>
  </si>
  <si>
    <t xml:space="preserve">    金融调控支出</t>
  </si>
  <si>
    <t>2170401</t>
  </si>
  <si>
    <t xml:space="preserve">      中央银行亏损补贴</t>
  </si>
  <si>
    <t>2170499</t>
  </si>
  <si>
    <t xml:space="preserve">      其他金融调控支出</t>
  </si>
  <si>
    <t>21799</t>
  </si>
  <si>
    <t xml:space="preserve">    其他金融支出</t>
  </si>
  <si>
    <t>2179902</t>
  </si>
  <si>
    <t xml:space="preserve">      重点企业贷款贴息</t>
  </si>
  <si>
    <t>2179999</t>
  </si>
  <si>
    <t xml:space="preserve">      其他金融支出</t>
  </si>
  <si>
    <t>219</t>
  </si>
  <si>
    <t xml:space="preserve">  援助其他地区支出</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</si>
  <si>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</si>
  <si>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</si>
  <si>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</si>
  <si>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</si>
  <si>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</si>
  <si>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</si>
  <si>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</si>
  <si>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</si>
  <si>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</si>
  <si>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</si>
  <si>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</si>
  <si>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21907</t>
  </si>
  <si>
    <t xml:space="preserve">    交通运输</t>
  </si>
  <si>
    <t>21908</t>
  </si>
  <si>
    <t xml:space="preserve">    住房保障</t>
  </si>
  <si>
    <t>21999</t>
  </si>
  <si>
    <t xml:space="preserve">    其他支出</t>
  </si>
  <si>
    <t>220</t>
  </si>
  <si>
    <t xml:space="preserve">  自然资源海洋气象等支出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</si>
  <si>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</si>
  <si>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</si>
  <si>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</si>
  <si>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</si>
  <si>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</si>
  <si>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</si>
  <si>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</si>
  <si>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</si>
  <si>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</si>
  <si>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</si>
  <si>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</si>
  <si>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</si>
  <si>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</si>
  <si>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</si>
  <si>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</si>
  <si>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</si>
  <si>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</si>
  <si>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</si>
  <si>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</si>
  <si>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</si>
  <si>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</si>
  <si>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</si>
  <si>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</si>
  <si>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</si>
  <si>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</si>
  <si>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</si>
  <si>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</si>
  <si>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</si>
  <si>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</si>
  <si>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</si>
  <si>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</si>
  <si>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</si>
  <si>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</si>
  <si>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</si>
  <si>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</si>
  <si>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</si>
  <si>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</si>
  <si>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</si>
  <si>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</si>
  <si>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</si>
  <si>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</si>
  <si>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</si>
  <si>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</si>
  <si>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</si>
  <si>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</si>
  <si>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</si>
  <si>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</si>
  <si>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</si>
  <si>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</si>
  <si>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</si>
  <si>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</si>
  <si>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</si>
  <si>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</si>
  <si>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</si>
  <si>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</si>
  <si>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</si>
  <si>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</si>
  <si>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</si>
  <si>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</si>
  <si>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</si>
  <si>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</si>
  <si>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</si>
  <si>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</si>
  <si>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</si>
  <si>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</si>
  <si>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</si>
  <si>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</si>
  <si>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</si>
  <si>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</si>
  <si>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</si>
  <si>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</si>
  <si>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</si>
  <si>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</si>
  <si>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</si>
  <si>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</si>
  <si>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</si>
  <si>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</si>
  <si>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</si>
  <si>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</si>
  <si>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2209999</t>
  </si>
  <si>
    <t xml:space="preserve">      其他自然资源海洋气象等支出</t>
  </si>
  <si>
    <t>221</t>
  </si>
  <si>
    <t xml:space="preserve">  住房保障支出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</si>
  <si>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</si>
  <si>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</si>
  <si>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</si>
  <si>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</si>
  <si>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</si>
  <si>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</si>
  <si>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</si>
  <si>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</si>
  <si>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</si>
  <si>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</si>
  <si>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</si>
  <si>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</si>
  <si>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</si>
  <si>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</si>
  <si>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</si>
  <si>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</si>
  <si>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</si>
  <si>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</si>
  <si>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</si>
  <si>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</si>
  <si>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2210110</t>
  </si>
  <si>
    <t xml:space="preserve">      保障性租赁住房</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</si>
  <si>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</si>
  <si>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</si>
  <si>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</si>
  <si>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</si>
  <si>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</si>
  <si>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</si>
  <si>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</si>
  <si>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</si>
  <si>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</si>
  <si>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</si>
  <si>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</si>
  <si>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</si>
  <si>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</si>
  <si>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</si>
  <si>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</si>
  <si>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</si>
  <si>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</si>
  <si>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</si>
  <si>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t>
  </si>
  <si>
    <t xml:space="preserve">  粮油物资储备支出</t>
  </si>
  <si>
    <t>22201</t>
  </si>
  <si>
    <t xml:space="preserve">    粮油物资事务</t>
  </si>
  <si>
    <t>2220101</t>
  </si>
  <si>
    <t>2220102</t>
  </si>
  <si>
    <t>2220103</t>
  </si>
  <si>
    <t>2220104</t>
  </si>
  <si>
    <t xml:space="preserve">      财务和审计支出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</si>
  <si>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</si>
  <si>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</si>
  <si>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</si>
  <si>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</si>
  <si>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</si>
  <si>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</si>
  <si>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</si>
  <si>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</si>
  <si>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</si>
  <si>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</si>
  <si>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</si>
  <si>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</si>
  <si>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</si>
  <si>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</si>
  <si>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</si>
  <si>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</si>
  <si>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2220119</t>
  </si>
  <si>
    <t xml:space="preserve">      设施建设</t>
  </si>
  <si>
    <t>2220120</t>
  </si>
  <si>
    <t xml:space="preserve">      设施安全</t>
  </si>
  <si>
    <t>2220121</t>
  </si>
  <si>
    <t xml:space="preserve">      物资保管保养</t>
  </si>
  <si>
    <t>2220150</t>
  </si>
  <si>
    <t>2220199</t>
  </si>
  <si>
    <t xml:space="preserve">      其他粮油物资事务支出</t>
  </si>
  <si>
    <t>22203</t>
  </si>
  <si>
    <t xml:space="preserve">    能源储备</t>
  </si>
  <si>
    <t>2220301</t>
  </si>
  <si>
    <t xml:space="preserve">      石油储备</t>
  </si>
  <si>
    <t>2220303</t>
  </si>
  <si>
    <t xml:space="preserve">      天然铀储备</t>
  </si>
  <si>
    <t>2220304</t>
  </si>
  <si>
    <t xml:space="preserve">      煤炭储备</t>
  </si>
  <si>
    <t>2220305</t>
  </si>
  <si>
    <t xml:space="preserve">      成品油储备</t>
  </si>
  <si>
    <t>2220306</t>
  </si>
  <si>
    <t xml:space="preserve">      天然气储备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</si>
  <si>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</si>
  <si>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</si>
  <si>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</si>
  <si>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</si>
  <si>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</si>
  <si>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</si>
  <si>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</si>
  <si>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</si>
  <si>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</si>
  <si>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</si>
  <si>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</si>
  <si>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</si>
  <si>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</si>
  <si>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</si>
  <si>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</si>
  <si>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</si>
  <si>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</si>
  <si>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</si>
  <si>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</si>
  <si>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</si>
  <si>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</si>
  <si>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</si>
  <si>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</si>
  <si>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</si>
  <si>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</si>
  <si>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</si>
  <si>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</si>
  <si>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</si>
  <si>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</si>
  <si>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</si>
  <si>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</si>
  <si>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</si>
  <si>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</si>
  <si>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</si>
  <si>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</si>
  <si>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</si>
  <si>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2220511</t>
  </si>
  <si>
    <t xml:space="preserve">      应急物资储备</t>
  </si>
  <si>
    <t>2220599</t>
  </si>
  <si>
    <t xml:space="preserve">      其他重要商品储备支出</t>
  </si>
  <si>
    <t>224</t>
  </si>
  <si>
    <t xml:space="preserve">  灾害防治及应急管理支出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</si>
  <si>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</si>
  <si>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</si>
  <si>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</si>
  <si>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</si>
  <si>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</si>
  <si>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</si>
  <si>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</si>
  <si>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</si>
  <si>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</si>
  <si>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</si>
  <si>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</si>
  <si>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</si>
  <si>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</si>
  <si>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</si>
  <si>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</si>
  <si>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</si>
  <si>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</si>
  <si>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</si>
  <si>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</si>
  <si>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</si>
  <si>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</si>
  <si>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</si>
  <si>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</si>
  <si>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</si>
  <si>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</si>
  <si>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2240250</t>
  </si>
  <si>
    <t>2240299</t>
  </si>
  <si>
    <t xml:space="preserve">      其他消防救援事务支出</t>
  </si>
  <si>
    <t>22404</t>
  </si>
  <si>
    <t xml:space="preserve">    矿山安全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</si>
  <si>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</si>
  <si>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</si>
  <si>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</si>
  <si>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</si>
  <si>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</si>
  <si>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</si>
  <si>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</si>
  <si>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</si>
  <si>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</si>
  <si>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</si>
  <si>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</si>
  <si>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</si>
  <si>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</si>
  <si>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</si>
  <si>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</si>
  <si>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</si>
  <si>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</si>
  <si>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</si>
  <si>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</si>
  <si>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</si>
  <si>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</si>
  <si>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</si>
  <si>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</si>
  <si>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</si>
  <si>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</si>
  <si>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</si>
  <si>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</si>
  <si>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</si>
  <si>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</si>
  <si>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</si>
  <si>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</si>
  <si>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</si>
  <si>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</si>
  <si>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</si>
  <si>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</si>
  <si>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</si>
  <si>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</si>
  <si>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</si>
  <si>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</si>
  <si>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</si>
  <si>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</si>
  <si>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</si>
  <si>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</si>
  <si>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</si>
  <si>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</si>
  <si>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</si>
  <si>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</si>
  <si>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</si>
  <si>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</si>
  <si>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</si>
  <si>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</si>
  <si>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</si>
  <si>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</si>
  <si>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227</t>
  </si>
  <si>
    <t xml:space="preserve">  预备费</t>
  </si>
  <si>
    <t>229</t>
  </si>
  <si>
    <t xml:space="preserve">  其他支出</t>
  </si>
  <si>
    <t>22902</t>
  </si>
  <si>
    <t xml:space="preserve">    年初预留</t>
  </si>
  <si>
    <t>22999</t>
  </si>
  <si>
    <t>232</t>
  </si>
  <si>
    <t xml:space="preserve">  债务付息支出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</si>
  <si>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</si>
  <si>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</si>
  <si>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</si>
  <si>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</si>
  <si>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</si>
  <si>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</si>
  <si>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</si>
  <si>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</si>
  <si>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2320399</t>
  </si>
  <si>
    <t xml:space="preserve">      地方政府其他一般债务付息支出</t>
  </si>
  <si>
    <t>233</t>
  </si>
  <si>
    <t xml:space="preserve">  债务发行费用支出</t>
  </si>
  <si>
    <t>23303</t>
  </si>
  <si>
    <t xml:space="preserve">    地方政府一般债务发行费用支出</t>
  </si>
  <si>
    <t>2330301</t>
  </si>
  <si>
    <t xml:space="preserve">      地方政府一般债务发行费用支出</t>
  </si>
  <si>
    <t>支    出    合    计</t>
  </si>
  <si>
    <t>阳江市江城区2024年一般公共预算调整支出表
（按政府预算经济分类）（草案）</t>
  </si>
  <si>
    <t>科目编码</t>
  </si>
  <si>
    <t>科目名称</t>
  </si>
  <si>
    <t>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</si>
  <si>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</si>
  <si>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</si>
  <si>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</si>
  <si>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</si>
  <si>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</si>
  <si>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</si>
  <si>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</si>
  <si>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</si>
  <si>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</si>
  <si>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</si>
  <si>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</si>
  <si>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</si>
  <si>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</si>
  <si>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</si>
  <si>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</si>
  <si>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</si>
  <si>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</si>
  <si>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</si>
  <si>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</si>
  <si>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</si>
  <si>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</si>
  <si>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</si>
  <si>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</si>
  <si>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</si>
  <si>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</si>
  <si>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</si>
  <si>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</si>
  <si>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</si>
  <si>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</si>
  <si>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</si>
  <si>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</si>
  <si>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</si>
  <si>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</si>
  <si>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</si>
  <si>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</si>
  <si>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</si>
  <si>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</si>
  <si>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</si>
  <si>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</si>
  <si>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</si>
  <si>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</si>
  <si>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</si>
  <si>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</si>
  <si>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</si>
  <si>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</si>
  <si>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</si>
  <si>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对社会基金补助</t>
  </si>
  <si>
    <t xml:space="preserve">  补充全国社会保障基金</t>
  </si>
  <si>
    <t>债务利息及费用支出</t>
  </si>
  <si>
    <t xml:space="preserve">  国内债务利息</t>
  </si>
  <si>
    <t xml:space="preserve">  国外债务付息</t>
  </si>
  <si>
    <t xml:space="preserve">  国内债务发行费用</t>
  </si>
  <si>
    <t xml:space="preserve">  国外债务发行费用</t>
  </si>
  <si>
    <t xml:space="preserve">  国内债务还本</t>
  </si>
  <si>
    <t xml:space="preserve">  国外债务还本</t>
  </si>
  <si>
    <t>转移性支出</t>
  </si>
  <si>
    <t xml:space="preserve">  上下级政府间转移性支出</t>
  </si>
  <si>
    <t xml:space="preserve">  债务转贷</t>
  </si>
  <si>
    <t xml:space="preserve">  调出资金</t>
  </si>
  <si>
    <t>预备费及预留</t>
  </si>
  <si>
    <t xml:space="preserve">  预留</t>
  </si>
  <si>
    <t>其他支出</t>
  </si>
  <si>
    <t xml:space="preserve">  赠与</t>
  </si>
  <si>
    <t xml:space="preserve">  国家赔偿费用支出</t>
  </si>
  <si>
    <t xml:space="preserve">  对民间非营利组织和群众性自治组织补贴</t>
  </si>
  <si>
    <t>项目支出</t>
  </si>
  <si>
    <t>阳江市江城区2024年政府性基金预算调整收支表(草案)</t>
  </si>
  <si>
    <t>收入</t>
  </si>
  <si>
    <t>支出</t>
  </si>
  <si>
    <t>项目</t>
  </si>
  <si>
    <t>2024年调整数（调增为“+”减为“-”）</t>
  </si>
  <si>
    <t>2024年预算调整后数</t>
  </si>
  <si>
    <t>2024年预算调整后比年初预算%</t>
  </si>
  <si>
    <t xml:space="preserve">  一、农网还贷资金收入</t>
  </si>
  <si>
    <t>一、文化旅游体育与传媒支出</t>
  </si>
  <si>
    <t xml:space="preserve">  二、海南省高等级公路车辆通行附加费收入</t>
  </si>
  <si>
    <t xml:space="preserve">    国家电影事业发展专项资金安排的支出</t>
  </si>
  <si>
    <t xml:space="preserve">  三、国家电影事业发展专项资金收入</t>
  </si>
  <si>
    <t xml:space="preserve">      资助国产影片放映</t>
  </si>
  <si>
    <t xml:space="preserve">  四、国有土地收益基金收入</t>
  </si>
  <si>
    <t xml:space="preserve">      资助影院建设</t>
  </si>
  <si>
    <t xml:space="preserve">  五、农业土地开发资金收入</t>
  </si>
  <si>
    <t xml:space="preserve">      资助少数民族语电影译制</t>
  </si>
  <si>
    <t xml:space="preserve">  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</si>
  <si>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</si>
  <si>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</si>
  <si>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</si>
  <si>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</si>
  <si>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</si>
  <si>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</si>
  <si>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</si>
  <si>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</si>
  <si>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</si>
  <si>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</si>
  <si>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</si>
  <si>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 xml:space="preserve">  七、大中型水库库区基金收入</t>
  </si>
  <si>
    <t xml:space="preserve">      地方旅游开发项目补助</t>
  </si>
  <si>
    <t xml:space="preserve">  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</si>
  <si>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</si>
  <si>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</si>
  <si>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</si>
  <si>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</si>
  <si>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</si>
  <si>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 xml:space="preserve">  九、城市基础设施配套费收入</t>
  </si>
  <si>
    <t xml:space="preserve">      其他国家电影事业发展专项资金对应专项债务收入支出</t>
  </si>
  <si>
    <t xml:space="preserve">  十、小型水库移民扶助基金收入</t>
  </si>
  <si>
    <t>二、节能环保支出</t>
  </si>
  <si>
    <t xml:space="preserve">  十一、国家重大水利工程建设基金收入</t>
  </si>
  <si>
    <t xml:space="preserve">    可再生能源电价附加收入安排的支出</t>
  </si>
  <si>
    <t xml:space="preserve">  十二、车辆通行费</t>
  </si>
  <si>
    <t xml:space="preserve">      风力发电补助</t>
  </si>
  <si>
    <t xml:space="preserve">  十三、污水处理费收入</t>
  </si>
  <si>
    <t xml:space="preserve">      太阳能发电补助</t>
  </si>
  <si>
    <t xml:space="preserve">  十四、彩票发行机构和彩票销售机构的业务费用</t>
  </si>
  <si>
    <t xml:space="preserve">      生物质能发电补助</t>
  </si>
  <si>
    <t xml:space="preserve">    福利彩票销售机构的业务费用</t>
  </si>
  <si>
    <t xml:space="preserve">      其他可再生能源电价附加收入安排的支出</t>
  </si>
  <si>
    <t xml:space="preserve">    体育彩票销售机构的业务费用</t>
  </si>
  <si>
    <t xml:space="preserve">    废弃电器电子产品处理基金支出</t>
  </si>
  <si>
    <t xml:space="preserve">    彩票兑奖周转金</t>
  </si>
  <si>
    <t xml:space="preserve">      回收处理费用补贴</t>
  </si>
  <si>
    <t xml:space="preserve">    彩票发行销售风险基金</t>
  </si>
  <si>
    <t xml:space="preserve">      信息系统建设</t>
  </si>
  <si>
    <t xml:space="preserve">    彩票市场调控资金收入</t>
  </si>
  <si>
    <t xml:space="preserve">      基金征管经费</t>
  </si>
  <si>
    <t xml:space="preserve">  十五、其他政府性基金收入</t>
  </si>
  <si>
    <t xml:space="preserve">      其他废弃电器电子产品处理基金支出</t>
  </si>
  <si>
    <t xml:space="preserve">  十六、专项债务对应项目专项收入</t>
  </si>
  <si>
    <t>三、城乡社区支出</t>
  </si>
  <si>
    <t xml:space="preserve">    海南省高等级公路车辆通行附加费专项债务对应项目专项收入</t>
  </si>
  <si>
    <t xml:space="preserve">    国有土地使用权出让收入安排的支出</t>
  </si>
  <si>
    <t xml:space="preserve">    国家电影事业发展专项资金专项债务对应项目专项收入</t>
  </si>
  <si>
    <t xml:space="preserve">      征地和拆迁补偿支出</t>
  </si>
  <si>
    <t xml:space="preserve">    国有土地使用权出让金专项债务对应项目专项收入</t>
  </si>
  <si>
    <t xml:space="preserve">      土地开发支出</t>
  </si>
  <si>
    <t xml:space="preserve">      土地储备专项债券对应项目专项收入</t>
  </si>
  <si>
    <t xml:space="preserve">      城市建设支出</t>
  </si>
  <si>
    <t xml:space="preserve">      棚户区改造专项债券对应项目专项收入</t>
  </si>
  <si>
    <t xml:space="preserve">      农村基础设施建设支出</t>
  </si>
  <si>
    <t xml:space="preserve">      其他国有土地使用权出让金专项债务对应项目专项收入</t>
  </si>
  <si>
    <t xml:space="preserve">      补助被征地农民支出</t>
  </si>
  <si>
    <t xml:space="preserve">    农业土地开发资金专项债务对应项目专项收入</t>
  </si>
  <si>
    <t xml:space="preserve">      土地出让业务支出</t>
  </si>
  <si>
    <t xml:space="preserve">    大中型水库库区基金专项债务对应项目专项收入</t>
  </si>
  <si>
    <t xml:space="preserve">      廉租住房支出</t>
  </si>
  <si>
    <t xml:space="preserve">    城市基础设施配套费专项债务对应项目专项收入</t>
  </si>
  <si>
    <t xml:space="preserve">      支付破产或改制企业职工安置费</t>
  </si>
  <si>
    <t xml:space="preserve">    小型水库移民扶助基金专项债务对应项目专项收入</t>
  </si>
  <si>
    <t xml:space="preserve">      棚户区改造支出</t>
  </si>
  <si>
    <t xml:space="preserve">    国家重大水利工程建设基金专项债务对应项目专项收入</t>
  </si>
  <si>
    <t xml:space="preserve">      公共租赁住房支出</t>
  </si>
  <si>
    <t xml:space="preserve">    车辆通行费专项债务对应项目专项收入</t>
  </si>
  <si>
    <t xml:space="preserve">      政府收费公路专项债务对应项目专项收入</t>
  </si>
  <si>
    <t xml:space="preserve">      农业生产发展支出</t>
  </si>
  <si>
    <t xml:space="preserve">      其他车辆通行费专项债务对应项目专项收入</t>
  </si>
  <si>
    <t xml:space="preserve">      农村社会事业支出</t>
  </si>
  <si>
    <t xml:space="preserve">    污水处理费专项债务对应项目专项收入</t>
  </si>
  <si>
    <t xml:space="preserve">      农业农村生态环境支出</t>
  </si>
  <si>
    <t xml:space="preserve">    其他政府性基金专项债务对应项目专项收入</t>
  </si>
  <si>
    <t xml:space="preserve">      其他国有土地使用权出让收入安排的支出</t>
  </si>
  <si>
    <t xml:space="preserve">      其他地方自行试点项目收益专项债券对应项目专项收入</t>
  </si>
  <si>
    <t xml:space="preserve">    国有土地收益基金安排的支出</t>
  </si>
  <si>
    <t xml:space="preserve">      其他政府性基金专项债务对应项目专项收入</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</si>
  <si>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</si>
  <si>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</si>
  <si>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</si>
  <si>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</si>
  <si>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</si>
  <si>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</si>
  <si>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</si>
  <si>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</si>
  <si>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</si>
  <si>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</si>
  <si>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</si>
  <si>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</si>
  <si>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</si>
  <si>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</si>
  <si>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</si>
  <si>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</si>
  <si>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</si>
  <si>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</si>
  <si>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</si>
  <si>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</si>
  <si>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</si>
  <si>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</si>
  <si>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四、农林水支出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</si>
  <si>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</si>
  <si>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</si>
  <si>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</si>
  <si>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</si>
  <si>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</si>
  <si>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</si>
  <si>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</si>
  <si>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</si>
  <si>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</si>
  <si>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</si>
  <si>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</si>
  <si>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</si>
  <si>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大中型水库移区基金对应专项债务收入安排的支出</t>
  </si>
  <si>
    <t xml:space="preserve">      其他大中型水库移区基金对应专项债务收入安排的支出</t>
  </si>
  <si>
    <t xml:space="preserve">      国家重大水利工程建设基金对应专项债务收入安排的支出</t>
  </si>
  <si>
    <t xml:space="preserve">      三峡工程后续工作</t>
  </si>
  <si>
    <t xml:space="preserve">      其他地方重大水利工程建设基金对应专项债务收入支出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</si>
  <si>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</si>
  <si>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</si>
  <si>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</si>
  <si>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</si>
  <si>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</si>
  <si>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</si>
  <si>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</si>
  <si>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五、交通运输支出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</si>
  <si>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</si>
  <si>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</si>
  <si>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</si>
  <si>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</si>
  <si>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</si>
  <si>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</si>
  <si>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</si>
  <si>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</si>
  <si>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</si>
  <si>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</si>
  <si>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</si>
  <si>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</si>
  <si>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</si>
  <si>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</si>
  <si>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</si>
  <si>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</si>
  <si>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</si>
  <si>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</si>
  <si>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</si>
  <si>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</si>
  <si>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</si>
  <si>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</si>
  <si>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</si>
  <si>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</si>
  <si>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</si>
  <si>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</si>
  <si>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</si>
  <si>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</si>
  <si>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</si>
  <si>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</si>
  <si>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</si>
  <si>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</si>
  <si>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</si>
  <si>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</si>
  <si>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</si>
  <si>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</si>
  <si>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</si>
  <si>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六、资源勘探工业信息等支出</t>
  </si>
  <si>
    <t xml:space="preserve">    农网还贷资金支出</t>
  </si>
  <si>
    <t xml:space="preserve">      地方农网还贷资金支出</t>
  </si>
  <si>
    <t xml:space="preserve">      其他农网还贷资金支出</t>
  </si>
  <si>
    <t>七、其他支出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</si>
  <si>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</si>
  <si>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</si>
  <si>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</si>
  <si>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</si>
  <si>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</si>
  <si>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</si>
  <si>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</si>
  <si>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</si>
  <si>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</si>
  <si>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</si>
  <si>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</si>
  <si>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</si>
  <si>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</si>
  <si>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</si>
  <si>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</si>
  <si>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</si>
  <si>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</si>
  <si>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</si>
  <si>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</si>
  <si>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</si>
  <si>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</si>
  <si>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</si>
  <si>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</si>
  <si>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</si>
  <si>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</si>
  <si>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八、债务付息支出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</si>
  <si>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</si>
  <si>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</si>
  <si>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</si>
  <si>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</si>
  <si>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</si>
  <si>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</si>
  <si>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</si>
  <si>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</si>
  <si>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</si>
  <si>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</si>
  <si>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</si>
  <si>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</si>
  <si>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</si>
  <si>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</si>
  <si>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</si>
  <si>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九、债务发行费用支出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</si>
  <si>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</si>
  <si>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</si>
  <si>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</si>
  <si>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</si>
  <si>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</si>
  <si>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</si>
  <si>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</si>
  <si>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</si>
  <si>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</si>
  <si>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</si>
  <si>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</si>
  <si>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</si>
  <si>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</si>
  <si>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</si>
  <si>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</si>
  <si>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</si>
  <si>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</si>
  <si>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</si>
  <si>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</si>
  <si>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</si>
  <si>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</si>
  <si>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</si>
  <si>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</si>
  <si>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</si>
  <si>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</si>
  <si>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</si>
  <si>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</si>
  <si>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</si>
  <si>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</si>
  <si>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</si>
  <si>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</si>
  <si>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</si>
  <si>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</si>
  <si>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</si>
  <si>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收入合计</t>
  </si>
  <si>
    <t xml:space="preserve">  转移性收入</t>
  </si>
  <si>
    <t xml:space="preserve">  转移性支出</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</si>
  <si>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</si>
  <si>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</si>
  <si>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</si>
  <si>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</si>
  <si>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</si>
  <si>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</si>
  <si>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</si>
  <si>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</si>
  <si>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债务收入</t>
  </si>
  <si>
    <t xml:space="preserve">  债务支出</t>
  </si>
  <si>
    <t xml:space="preserve">    地方政府专项债务收入</t>
  </si>
  <si>
    <t xml:space="preserve">    地方政府专项债务还本支出</t>
  </si>
  <si>
    <t xml:space="preserve">    地方政府专项债务转贷收入</t>
  </si>
  <si>
    <t xml:space="preserve">    地方政府专项债务转贷支出</t>
  </si>
  <si>
    <t>收入总计</t>
  </si>
  <si>
    <t>支出总计</t>
  </si>
  <si>
    <t>阳江市江城区2024年财政专项经费调整表</t>
  </si>
  <si>
    <t>原数据</t>
  </si>
  <si>
    <t>调整后数据</t>
  </si>
  <si>
    <t>备     注</t>
  </si>
  <si>
    <t>股室</t>
  </si>
  <si>
    <t>项目名称</t>
  </si>
  <si>
    <t>功能科目</t>
  </si>
  <si>
    <t>金额（万元）</t>
  </si>
  <si>
    <t>行政政法股</t>
  </si>
  <si>
    <t>执法经费</t>
  </si>
  <si>
    <t>【2010399】其他政府办公厅（室）及相关机构事务支出</t>
  </si>
  <si>
    <t>农业股</t>
  </si>
  <si>
    <t>【2130199】其他农业农村支出</t>
  </si>
  <si>
    <t>阳江市江城区2024年1月地方政府新增一般债券转贷资金项目安排明细表</t>
  </si>
  <si>
    <t>阳财债［2024］11号（粤财债［2024］9号）《阳江市财政局关于下达2024年1月地方政府新增债券转贷资金的通知》（2000万元）</t>
  </si>
  <si>
    <r>
      <rPr>
        <b/>
        <sz val="11"/>
        <color indexed="8"/>
        <rFont val="宋体"/>
        <charset val="134"/>
      </rPr>
      <t xml:space="preserve">备 </t>
    </r>
    <r>
      <rPr>
        <b/>
        <sz val="11"/>
        <color indexed="8"/>
        <rFont val="宋体"/>
        <charset val="134"/>
      </rPr>
      <t xml:space="preserve">   </t>
    </r>
    <r>
      <rPr>
        <b/>
        <sz val="11"/>
        <color indexed="8"/>
        <rFont val="宋体"/>
        <charset val="134"/>
      </rPr>
      <t>注</t>
    </r>
  </si>
  <si>
    <t>序号</t>
  </si>
  <si>
    <t>项目单位</t>
  </si>
  <si>
    <t>项目类型</t>
  </si>
  <si>
    <t>债券额度</t>
  </si>
  <si>
    <t>债券类型</t>
  </si>
  <si>
    <t>支出功能科目</t>
  </si>
  <si>
    <t>项目简要介绍</t>
  </si>
  <si>
    <t>江城区财政局</t>
  </si>
  <si>
    <t>江城区中小学升级改造项目二期</t>
  </si>
  <si>
    <t>义务教育</t>
  </si>
  <si>
    <t>一般债券</t>
  </si>
  <si>
    <t>2050299其他普通教育支出</t>
  </si>
  <si>
    <t>对区内部分中小学进行升级改造</t>
  </si>
  <si>
    <r>
      <rPr>
        <sz val="11"/>
        <color indexed="8"/>
        <rFont val="宋体"/>
        <charset val="134"/>
      </rPr>
      <t xml:space="preserve">合 </t>
    </r>
    <r>
      <rPr>
        <sz val="11"/>
        <color indexed="8"/>
        <rFont val="宋体"/>
        <charset val="134"/>
      </rPr>
      <t xml:space="preserve">   </t>
    </r>
    <r>
      <rPr>
        <sz val="11"/>
        <color indexed="8"/>
        <rFont val="宋体"/>
        <charset val="134"/>
      </rPr>
      <t>计</t>
    </r>
  </si>
  <si>
    <t>阳江市江城区2024年1月、3月、5月、5月下旬地方政府新增专项债券资金安排明细表</t>
  </si>
  <si>
    <t>阳财债［2024］11号（粤财债［2024］9号）《阳江市财政局关于下达2024年1月地方政府新增债券转贷资金的通知》（5000万元）、阳财债［2024］28号（粤财债［2024］19号）《阳江市财政局关于下达2024年3月地方政府新增债券转贷资金的通知》（9000万元）、阳财债［2024］32号（粤财债［2024］26号）《阳江市财政局关于下达2024年5月地方政府新增债券转贷资金的通知》（37000万元）、阳财债［2024］35号（粤财债［2024］31号）《阳江市财政局关于下达2024年5月下旬地方政府新增债券转贷资金的通知》（9000万元）</t>
  </si>
  <si>
    <t>备  注</t>
  </si>
  <si>
    <t>2024年新增债券安排额</t>
  </si>
  <si>
    <t>资金性质</t>
  </si>
  <si>
    <t>类型</t>
  </si>
  <si>
    <t>江城区住房和城乡建设局</t>
  </si>
  <si>
    <t>江城区老旧小区改造工程</t>
  </si>
  <si>
    <t>主要建设内容为对南恩、城南、城北等街道共6个老旧小区进行整体升级改造，包括建筑修缮、风貌整治、公共空间改造提升和公共配套设施完善等。</t>
  </si>
  <si>
    <t>2290402其他地方自行试点项目收益专项债券收入安排的支出</t>
  </si>
  <si>
    <t>政府性基金预算</t>
  </si>
  <si>
    <t>市政建设</t>
  </si>
  <si>
    <t>双捷镇人民政府</t>
  </si>
  <si>
    <t>江城区双捷镇乡村振兴示范建设项目</t>
  </si>
  <si>
    <t>项目选址双捷社区、茶水、岗元、朗东、康州、泥湾、清冲、长坑、草朗、乐安等村委会，主要建设内容为:乡村道路硬底化、污水、垃圾治理、厕所改造、文化服务等公共基础设施建设。</t>
  </si>
  <si>
    <t>农林水利建设类</t>
  </si>
  <si>
    <t>江城区农业农村局</t>
  </si>
  <si>
    <t>阳江市江城区乡村振兴示范带建设项目</t>
  </si>
  <si>
    <t xml:space="preserve">项目由6个子项目组成，分为阳江市江城区“罗琴雅韵”乡村振兴示范带建设项目、 阳江市江城区“漠水飞歌”乡村振兴示范带建设项目、阳江市江城区“江海风情”乡村振兴示范带建设项目、阳江市江城区中洲街道乡村振兴示范带建设项目、江城区南恩街道三江村委会独洲片区乡村振兴示范带建设项目、阳江市江城区城东街道乡村振兴示范带建设项目。                                     </t>
  </si>
  <si>
    <t>阳江市银岭科技新城开发有限公司</t>
  </si>
  <si>
    <t>江城银岭科技产业园东侧扩展区基础设施一期项目</t>
  </si>
  <si>
    <t>项目开发面积为969878平方米，（其中工业用地580532平方米，二类居住用地89471平方米，居住兼容商业用地46126平方米，其余用地253749平方米）。项目建设内容包括土地平整工程、市政附属排水工程、道路工程、雨污水管道工程、路灯工程、绿化工程。</t>
  </si>
  <si>
    <t>产业园区基础设施</t>
  </si>
  <si>
    <t>阳江工业园基础设施建设项目一期</t>
  </si>
  <si>
    <t>建设市政道路共11798米及配套工程;修复原有道路500米；完善原有5150米道路的配套工程；新建箱涵613米；A7地块平土约20万平方米；新建银珠公园面积约1.1万平方米；对园区内已建成排水管道进行清淤、修复、检测总长约33公里；对园区内进行视频监控安装，维护；新建银岭大道排水管网约4000米。</t>
  </si>
  <si>
    <t>江城银岭科技产业园基础设施改造项目</t>
  </si>
  <si>
    <t>本项目位于阳江市江城区银岭科技产业园区A、B区。项目主要建设内容：新建三条市政道路、对现有九条市政道路进行改造以及建设相关配套设施，新建400米的污水管道。具体如下：
1.银沙北二路（B3、B7、B14地块）改造现有长1250米，宽30米的市政道路及相关配套设施；
2.银珠一路（B7、B8地块段）改造现有长800米，宽24米的市政道路及相关配套设施；
3.树园路改造现有长300米，宽20米的市政道路，及相关配套设施；
4.山塘路改造现有长350米，宽16米的市政道路及相关配套设施；
5.银沙北一路改造现有长420米，宽24米的市政道路及相关配套设施；
6.银广一路（A3.2、A3、A4地块段）改造现有长1930米，宽30米的市政道路及相关配套设施；
7.银珠一路（B2、B3.2、B3地块段）改造现有长1550米，宽24米的市政道路及相关配套设施；
8.银珠二路（B7.6、B7、B8、B10地块段）改造现有长1800米，宽30米的市政道路及相关配套设施；
9.银沙南一路（B2地块段）改造现有长420米，宽24米的市政道路及相关配套设施；
10.银沙北四路（A8地块段）新建长530米，宽24米的市政道路及相关配套设施；
11.银广二路（A7、A8地块段）新建长1000米，宽24米的市政道路及相关配套设施；
12.银沙北二路（A7地块段）新建长道路400米，宽30米的市政道路及相关配套设施；
13.银沙大道（A7地块段）新建长400米的污水管道。</t>
  </si>
  <si>
    <t>江城区2023年城镇老旧小区改造项目</t>
  </si>
  <si>
    <t xml:space="preserve">1.阳江市江城区南恩街道2023年城镇老旧小区改造项目：项目选址江城区南恩街道15个老旧小区，主要建设内容为:对广航楼、芙蓉阁、百货公司住宅等3个老旧小区进行基础类改造;对金源楼、城兴楼、规划局住宅、气象局住宅、公安局住宅、新江花园和榕园小区等7个老旧小区进行完善类改造;对紫荆园、漠江雅苑、幸福村、新雅花园和电瓷厂住宅等5个老旧小区进行提升类改造。
2.阳江市江城区城南街道2023年城镇老旧小区改造项目项目：选址江城区城南街道15个老旧小区，主要建设内容为:对育源楼、金苑楼、农校住宅、建行住宅、人行住宅、国土局住宅和宁正花园等7个老旧小区进行基础类改造;对金星大楼、振华楼、税务新村和广播电视台东山路住宅等4个老旧小区进行完善类改造;对岭东市场、发展新村、牛圩山头塘、财政局住宅等4个老旧小区进行提升类改造。
3.阳江市江城区城东街道2023年城镇老旧小区改造项目：项目选址江城区城东街道12个老旧小区，主要建设内容为:对同心小区、金山新邨、林业新街、湖湾华庭和东湖二街1-10巷等5个老旧小区进行基础类改造;对湖畔花苑、阳东林业局住宅、电力开发小区、广播电视台漠江路住宅等4个老旧小区进行完善类改造;对三塘园、邮电住宅、漠江花园等3个老旧小区进行提升类改造。
4.阳江市江城区城北街道2023年城镇老旧小区改造项目：项目选址江城区城北街道5个老旧小区，主要建设内容为:对茶亭背老旧小区进行基础类改造;对东源楼、富丽苑、江春、金郊集贸市场批发住宅等4个老旧小区进行完善类改造。
5.阳江市江城区渔业管理委员会2023年城镇老旧小区改造项目：项目选址江城区渔委会7个老旧小区，主要建设内容为:对渔民之家、渔港路延伸2段至5段等5老旧小区进行基础类改造，对渔新路渔民住宅楼、渔港路延伸1段共2个老旧小区进行完善类改造。
</t>
  </si>
  <si>
    <t>阳江市江城区2024年城镇老旧小区改造项目</t>
  </si>
  <si>
    <t>给排水设施改造、小区道路整治、楼梯和公共空间更新改造、垃圾分类与环卫设施改造、消防安全保障</t>
  </si>
  <si>
    <t>江城区政数局</t>
  </si>
  <si>
    <t>江城区“智慧江城”公共服务信息化（一期）项目</t>
  </si>
  <si>
    <t>智慧停车、智慧水务、数字教育、数字园区等创新应用。拟装配监测和数据采集设备，包括2500套视频感知设备，200套水质感知设备，950套消防智能化感知设备，120套智慧课堂系统设备。建设10项特色智慧应用的31套子软件管理系统；配建一套智慧城市数字底座；一个智慧城市运行指挥平台。</t>
  </si>
  <si>
    <t>教科文类等社会事业类</t>
  </si>
  <si>
    <t>江城区渔委会</t>
  </si>
  <si>
    <t>阳江市江城区江城渔业港区升级改造项目</t>
  </si>
  <si>
    <t>渔港设计卸港量7.5万吨/年。主要改造内容包括渔业码头改造345米，共布置8个泊位，其中600HP渔船泊位6个，100HP渔船泊位2个;新建一座3层渔港应急综合管理站及配套用房（兼应急避难所）、港池疏浚1.45万立方米，并配套建设给排水、电气照明、控制、信息与通信等。</t>
  </si>
  <si>
    <t>江城区卫生健康局</t>
  </si>
  <si>
    <t>阳江市江城区人民医院新院建设二期工程</t>
  </si>
  <si>
    <t>项目建设地点位于阳江市江城区漠江西路以南、中洲大道以西。
项目建设规模及内容:项目占地面积约26000平方米，建筑面积约30000平方米，主要建设住院楼一幢、综合楼一幢及地下人防停车场，购置现代化医疗设备1批。</t>
  </si>
  <si>
    <t>公共卫生设施</t>
  </si>
  <si>
    <t>阳江市江城区白沙鹅田园综合体基础设施建设项目</t>
  </si>
  <si>
    <t>项目建设地点位于江城区白沙街道华陈村。主要建设内容为:建设项目占地20000平方米，总建筑面积36100平方米，主要建设综合商贸中心、标准化厂房和屠宰场等。</t>
  </si>
  <si>
    <t>江城区民政局</t>
  </si>
  <si>
    <t>江城区养老院建设项目一期工程</t>
  </si>
  <si>
    <t>主要建设建筑（计容）面积约19708.7平方米的三栋建筑物和地下室约6319.5平方米（不计容面积）。按500张床位规模进行设置，包括建设日间照料中心、老年人活动中心、社区医疗中心、老年人居室、员工宿舍、办公区、配套商业区、地下室、门楼、室外健身场地、道路、停车场及配套基础设施等。</t>
  </si>
  <si>
    <t>江城区河道堤防管护中心</t>
  </si>
  <si>
    <t>阳江市江城区乡镇水系综合治理建设项目</t>
  </si>
  <si>
    <t>项目建设地点位于江城区埠场镇和双捷镇。主要建设阳江市江城区埠场镇农村水系综合整治工程和阳江市江城区双捷镇农村水系综合整治工程。</t>
  </si>
  <si>
    <t>埠场镇人民政府</t>
  </si>
  <si>
    <t>阳江市江城区埠场镇美丽圩镇建设项目</t>
  </si>
  <si>
    <t>镇区道路给排水、河道整治及水闸改造，农贸市场、停车场及充电桩建设，镇区电网改造升级，污水及垃圾治理、垦造水田建设等。</t>
  </si>
  <si>
    <t>白沙街道办事处</t>
  </si>
  <si>
    <t>阳江市江城区白沙街道美丽圩街建设项目</t>
  </si>
  <si>
    <t xml:space="preserve">1.镇区污水补短板建设工程：沿白沙街道各主干道、巷道、村道敷设污水支管及污水接驳管，并就近接入现状或已设计的污水管网，管径为DN200～DN400，总长约10.9公里。
2.北环路改造工程：道路升级改造路线长约3300米，修复车行道路、建设人行道,排渠改造约600米，以及建设给排水管网、交通路灯、停车位等相关配套设施。
</t>
  </si>
  <si>
    <t>新增债券合计</t>
  </si>
  <si>
    <t>注明：</t>
  </si>
  <si>
    <t>资金性质（政府性基金预算）</t>
  </si>
  <si>
    <t>类型（农林水利建设类、市政建设、教科文类等社会事业类、产业园区基础设施、公共卫生设施、垃圾处理（城镇）、文化旅游、粮油物资储备、供水、普通高校、职业教育）</t>
  </si>
  <si>
    <t>阳江市江城区2024年5月、6月地方政府再融资债券支出明细</t>
  </si>
  <si>
    <t>地区</t>
  </si>
  <si>
    <t>阳江市财政局关于下达2024年5月地方政府再融资债券转贷指标的通告（阳财债【2024】33号、粤财债【2024】27号）、阳江市财政局关于下达2024年6月地方政府再融资债券指标的通知（阳财债【2024】39号、粤财债【2024】36号）</t>
  </si>
  <si>
    <t>再融资债券资金</t>
  </si>
  <si>
    <t>再融资债券支出明细</t>
  </si>
  <si>
    <t>债券名称</t>
  </si>
  <si>
    <t>发行日期</t>
  </si>
  <si>
    <t>债务类型</t>
  </si>
  <si>
    <t>偿还债券编码</t>
  </si>
  <si>
    <t>置换债务名称</t>
  </si>
  <si>
    <t>偿还债券名称</t>
  </si>
  <si>
    <t>支出项目名称</t>
  </si>
  <si>
    <t>支出金额</t>
  </si>
  <si>
    <t>原债务单位名称</t>
  </si>
  <si>
    <t>江城区</t>
  </si>
  <si>
    <r>
      <rPr>
        <sz val="10"/>
        <rFont val="Arial"/>
        <charset val="0"/>
      </rPr>
      <t>2024</t>
    </r>
    <r>
      <rPr>
        <sz val="10"/>
        <rFont val="宋体"/>
        <charset val="0"/>
      </rPr>
      <t>年广东省地方政府再融资一般债券（二期）</t>
    </r>
    <r>
      <rPr>
        <sz val="10"/>
        <rFont val="Arial"/>
        <charset val="0"/>
      </rPr>
      <t>--2024</t>
    </r>
    <r>
      <rPr>
        <sz val="10"/>
        <rFont val="宋体"/>
        <charset val="0"/>
      </rPr>
      <t>年广东省政府一般债券（四期）用于偿还</t>
    </r>
    <r>
      <rPr>
        <sz val="10"/>
        <rFont val="Arial"/>
        <charset val="0"/>
      </rPr>
      <t>2019</t>
    </r>
    <r>
      <rPr>
        <sz val="10"/>
        <rFont val="宋体"/>
        <charset val="0"/>
      </rPr>
      <t>年广东省政府一般债券（五期）、</t>
    </r>
    <r>
      <rPr>
        <sz val="10"/>
        <rFont val="Arial"/>
        <charset val="0"/>
      </rPr>
      <t>2017</t>
    </r>
    <r>
      <rPr>
        <sz val="10"/>
        <rFont val="宋体"/>
        <charset val="0"/>
      </rPr>
      <t>年广东省政府定承发行的置换一般债券（三期）、</t>
    </r>
    <r>
      <rPr>
        <sz val="10"/>
        <rFont val="Arial"/>
        <charset val="0"/>
      </rPr>
      <t>2017</t>
    </r>
    <r>
      <rPr>
        <sz val="10"/>
        <rFont val="宋体"/>
        <charset val="0"/>
      </rPr>
      <t>年广东省政府一般债券（三期）</t>
    </r>
  </si>
  <si>
    <r>
      <rPr>
        <sz val="10"/>
        <rFont val="Arial"/>
        <charset val="0"/>
      </rPr>
      <t>2019</t>
    </r>
    <r>
      <rPr>
        <sz val="10"/>
        <rFont val="宋体"/>
        <charset val="0"/>
      </rPr>
      <t>年广东省政府一般债券（五期）</t>
    </r>
  </si>
  <si>
    <r>
      <rPr>
        <sz val="10"/>
        <rFont val="Arial"/>
        <charset val="0"/>
      </rPr>
      <t>2024</t>
    </r>
    <r>
      <rPr>
        <sz val="10"/>
        <rFont val="宋体"/>
        <charset val="0"/>
      </rPr>
      <t>年广东省地方政府再融资专项债券（七期）</t>
    </r>
    <r>
      <rPr>
        <sz val="10"/>
        <rFont val="Arial"/>
        <charset val="0"/>
      </rPr>
      <t>--2024</t>
    </r>
    <r>
      <rPr>
        <sz val="10"/>
        <rFont val="宋体"/>
        <charset val="0"/>
      </rPr>
      <t>年广东省政府专项债券（三十三期）用于偿还</t>
    </r>
    <r>
      <rPr>
        <sz val="10"/>
        <rFont val="Arial"/>
        <charset val="0"/>
      </rPr>
      <t>2017</t>
    </r>
    <r>
      <rPr>
        <sz val="10"/>
        <rFont val="宋体"/>
        <charset val="0"/>
      </rPr>
      <t>年广东省政府定向承销发行的置换专项债券（二期）、</t>
    </r>
    <r>
      <rPr>
        <sz val="10"/>
        <rFont val="Arial"/>
        <charset val="0"/>
      </rPr>
      <t>2017</t>
    </r>
    <r>
      <rPr>
        <sz val="10"/>
        <rFont val="宋体"/>
        <charset val="0"/>
      </rPr>
      <t>年广东省政府专项债券（二期）</t>
    </r>
  </si>
  <si>
    <t>专项债券</t>
  </si>
  <si>
    <r>
      <rPr>
        <sz val="10"/>
        <rFont val="Arial"/>
        <charset val="0"/>
      </rPr>
      <t>20170517</t>
    </r>
    <r>
      <rPr>
        <sz val="10"/>
        <rFont val="宋体"/>
        <charset val="0"/>
      </rPr>
      <t>置换专项定</t>
    </r>
    <r>
      <rPr>
        <sz val="10"/>
        <rFont val="Arial"/>
        <charset val="0"/>
      </rPr>
      <t>7</t>
    </r>
  </si>
  <si>
    <r>
      <rPr>
        <sz val="10"/>
        <rFont val="Arial"/>
        <charset val="0"/>
      </rPr>
      <t>2017</t>
    </r>
    <r>
      <rPr>
        <sz val="10"/>
        <rFont val="宋体"/>
        <charset val="0"/>
      </rPr>
      <t>年广东省政府定向承销发行的置换专项债券（二期）</t>
    </r>
  </si>
  <si>
    <r>
      <rPr>
        <sz val="10"/>
        <rFont val="Arial"/>
        <charset val="0"/>
      </rPr>
      <t>2024</t>
    </r>
    <r>
      <rPr>
        <sz val="10"/>
        <rFont val="宋体"/>
        <charset val="0"/>
      </rPr>
      <t>年广东省地方政府再融资一般债券（四期）</t>
    </r>
    <r>
      <rPr>
        <sz val="10"/>
        <rFont val="Arial"/>
        <charset val="0"/>
      </rPr>
      <t>--2024</t>
    </r>
    <r>
      <rPr>
        <sz val="10"/>
        <rFont val="宋体"/>
        <charset val="0"/>
      </rPr>
      <t>年广东省政府一般债券（六期）用于偿还</t>
    </r>
    <r>
      <rPr>
        <sz val="10"/>
        <rFont val="Arial"/>
        <charset val="0"/>
      </rPr>
      <t>2017</t>
    </r>
    <r>
      <rPr>
        <sz val="10"/>
        <rFont val="宋体"/>
        <charset val="0"/>
      </rPr>
      <t>年广东省政府一般债券（七期）</t>
    </r>
  </si>
  <si>
    <t>20170712新增一般公7</t>
  </si>
  <si>
    <r>
      <rPr>
        <sz val="10"/>
        <rFont val="Arial"/>
        <charset val="0"/>
      </rPr>
      <t>2017</t>
    </r>
    <r>
      <rPr>
        <sz val="10"/>
        <rFont val="宋体"/>
        <charset val="0"/>
      </rPr>
      <t>年广东省政府一般债券（七期）</t>
    </r>
  </si>
  <si>
    <r>
      <rPr>
        <sz val="10"/>
        <rFont val="宋体"/>
        <charset val="0"/>
      </rPr>
      <t>江城区银岭科技产业园孵化中心房建设及园区市政道路工程项目</t>
    </r>
    <r>
      <rPr>
        <sz val="10"/>
        <rFont val="Arial"/>
        <charset val="0"/>
      </rPr>
      <t>B</t>
    </r>
    <r>
      <rPr>
        <sz val="10"/>
        <rFont val="宋体"/>
        <charset val="0"/>
      </rPr>
      <t>部分</t>
    </r>
  </si>
  <si>
    <t>其他公路</t>
  </si>
  <si>
    <r>
      <rPr>
        <sz val="10"/>
        <rFont val="宋体"/>
        <charset val="0"/>
      </rPr>
      <t>银岭基础设施工程</t>
    </r>
    <r>
      <rPr>
        <sz val="10"/>
        <rFont val="Arial"/>
        <charset val="0"/>
      </rPr>
      <t>BT</t>
    </r>
    <r>
      <rPr>
        <sz val="10"/>
        <rFont val="宋体"/>
        <charset val="0"/>
      </rPr>
      <t>项目</t>
    </r>
  </si>
  <si>
    <t>其他市政建设</t>
  </si>
  <si>
    <r>
      <rPr>
        <sz val="10"/>
        <rFont val="Arial"/>
        <charset val="0"/>
      </rPr>
      <t>2024</t>
    </r>
    <r>
      <rPr>
        <sz val="10"/>
        <rFont val="宋体"/>
        <charset val="0"/>
      </rPr>
      <t>年广东省政府一般债券（六期</t>
    </r>
    <r>
      <rPr>
        <sz val="10"/>
        <rFont val="Arial"/>
        <charset val="0"/>
      </rPr>
      <t>2024</t>
    </r>
    <r>
      <rPr>
        <sz val="10"/>
        <rFont val="宋体"/>
        <charset val="0"/>
      </rPr>
      <t>年广东省地方政府再融资专项债券（十一期）</t>
    </r>
    <r>
      <rPr>
        <sz val="10"/>
        <rFont val="Arial"/>
        <charset val="0"/>
      </rPr>
      <t>--2024</t>
    </r>
    <r>
      <rPr>
        <sz val="10"/>
        <rFont val="宋体"/>
        <charset val="0"/>
      </rPr>
      <t>年广东省政府专项债券（五十三期）用于偿还</t>
    </r>
    <r>
      <rPr>
        <sz val="10"/>
        <rFont val="Arial"/>
        <charset val="0"/>
      </rPr>
      <t>2017</t>
    </r>
    <r>
      <rPr>
        <sz val="10"/>
        <rFont val="宋体"/>
        <charset val="0"/>
      </rPr>
      <t>年广东省政府专项债券（五期）</t>
    </r>
  </si>
  <si>
    <t>20170712新增专项公7</t>
  </si>
  <si>
    <r>
      <rPr>
        <sz val="10"/>
        <rFont val="Arial"/>
        <charset val="0"/>
      </rPr>
      <t>2017</t>
    </r>
    <r>
      <rPr>
        <sz val="10"/>
        <rFont val="宋体"/>
        <charset val="0"/>
      </rPr>
      <t>年广东省政府专项债券（五期）</t>
    </r>
  </si>
  <si>
    <t>江城区对岸一级渔港及配套设施项目</t>
  </si>
  <si>
    <t>其他农村建设</t>
  </si>
  <si>
    <t>合计</t>
  </si>
  <si>
    <t>2024年江城区区级国有资本经营预算调整收支总表（草案）</t>
  </si>
  <si>
    <t>收         入</t>
  </si>
  <si>
    <t>支         出</t>
  </si>
  <si>
    <t>2024年预算调整后数为年预算数的%</t>
  </si>
  <si>
    <t>资本性支出</t>
  </si>
  <si>
    <t xml:space="preserve">费用性支出 </t>
  </si>
  <si>
    <t>1030601</t>
  </si>
  <si>
    <t>一、利润收入</t>
  </si>
  <si>
    <t>一、补充全国社会保障基金</t>
  </si>
  <si>
    <t>1030602</t>
  </si>
  <si>
    <t>二、股利、股息收入</t>
  </si>
  <si>
    <t>22301</t>
  </si>
  <si>
    <t>二、解决历史遗留问题及改革成本支出</t>
  </si>
  <si>
    <t>1030603</t>
  </si>
  <si>
    <t>三、产权转让收入</t>
  </si>
  <si>
    <t>22302</t>
  </si>
  <si>
    <t>三、国有企业资本金注入</t>
  </si>
  <si>
    <t>1030604</t>
  </si>
  <si>
    <t>四、清算收入</t>
  </si>
  <si>
    <t>22303</t>
  </si>
  <si>
    <t>四、国有企业政策性补贴</t>
  </si>
  <si>
    <t>1030698</t>
  </si>
  <si>
    <t>五、其他国有资本经营预算收入</t>
  </si>
  <si>
    <t>22399</t>
  </si>
  <si>
    <t>五、其他国有资本经营预算支出</t>
  </si>
  <si>
    <t>国有资本经营预算收入</t>
  </si>
  <si>
    <t>国有资本经营预算支出</t>
  </si>
  <si>
    <t>110</t>
  </si>
  <si>
    <t>转移性收入</t>
  </si>
  <si>
    <t>230</t>
  </si>
  <si>
    <t>11005</t>
  </si>
  <si>
    <t xml:space="preserve">  国有资本经营预算转移支付收入</t>
  </si>
  <si>
    <t>23005</t>
  </si>
  <si>
    <t xml:space="preserve">  国有资本经营预算转移支付</t>
  </si>
  <si>
    <t>1100501</t>
  </si>
  <si>
    <t xml:space="preserve">    国有资本经营预算转移支付收入</t>
  </si>
  <si>
    <t>2300501</t>
  </si>
  <si>
    <t xml:space="preserve">    国有资本经营预算转移支付支出</t>
  </si>
  <si>
    <t>11006</t>
  </si>
  <si>
    <t xml:space="preserve">  上解收入</t>
  </si>
  <si>
    <t>23006</t>
  </si>
  <si>
    <t xml:space="preserve">  上解支出</t>
  </si>
  <si>
    <t>1100604</t>
  </si>
  <si>
    <t xml:space="preserve">    国有资本经营预算上解收入</t>
  </si>
  <si>
    <t>2300604</t>
  </si>
  <si>
    <t xml:space="preserve">    国有资本经营预算上解支出</t>
  </si>
  <si>
    <t>11008</t>
  </si>
  <si>
    <t xml:space="preserve">  上年结余收入</t>
  </si>
  <si>
    <t>23008</t>
  </si>
  <si>
    <t>1100804</t>
  </si>
  <si>
    <t xml:space="preserve">    国有资本经营预算上年结余收入</t>
  </si>
  <si>
    <t>2300803</t>
  </si>
  <si>
    <t xml:space="preserve">    国有资本经营预算调出资金</t>
  </si>
  <si>
    <t>23009</t>
  </si>
  <si>
    <t xml:space="preserve">  年终结余</t>
  </si>
  <si>
    <t>2300918</t>
  </si>
  <si>
    <t xml:space="preserve">    国有资本经营预算年终结余</t>
  </si>
  <si>
    <t>收 入 总 计</t>
  </si>
  <si>
    <t>支 出 总 计</t>
  </si>
  <si>
    <t>2024年江城区区级国有资本经营预算调整收入表（草案）</t>
  </si>
  <si>
    <t>科目名称/企业</t>
  </si>
  <si>
    <t>103060104</t>
  </si>
  <si>
    <t>石油石化企业利润收入</t>
  </si>
  <si>
    <t>103060105</t>
  </si>
  <si>
    <t>电力企业利润收入</t>
  </si>
  <si>
    <t>103060106</t>
  </si>
  <si>
    <t>电信企业利润收入</t>
  </si>
  <si>
    <t>103060107</t>
  </si>
  <si>
    <t>煤炭企业利润收入</t>
  </si>
  <si>
    <t>103060108</t>
  </si>
  <si>
    <t>有色冶金采掘企业利润收入</t>
  </si>
  <si>
    <t>103060109</t>
  </si>
  <si>
    <t>钢铁企业利润收入</t>
  </si>
  <si>
    <t>103060112</t>
  </si>
  <si>
    <t>化工企业利润收入</t>
  </si>
  <si>
    <t>103060113</t>
  </si>
  <si>
    <t>运输企业利润收入</t>
  </si>
  <si>
    <t>103060114</t>
  </si>
  <si>
    <t>电子企业利润收入</t>
  </si>
  <si>
    <t>103060115</t>
  </si>
  <si>
    <t>机械企业利润收入</t>
  </si>
  <si>
    <t>103060116</t>
  </si>
  <si>
    <t>投资服务企业利润收入</t>
  </si>
  <si>
    <t>103060117</t>
  </si>
  <si>
    <t>纺织轻工企业利润收入</t>
  </si>
  <si>
    <t>103060118</t>
  </si>
  <si>
    <t>贸易企业利润收入</t>
  </si>
  <si>
    <t>103060119</t>
  </si>
  <si>
    <t>建筑施工企业利润收入</t>
  </si>
  <si>
    <t>103060120</t>
  </si>
  <si>
    <t>房地产企业利润收入</t>
  </si>
  <si>
    <t>103060121</t>
  </si>
  <si>
    <t>建材企业利润收入</t>
  </si>
  <si>
    <t>103060122</t>
  </si>
  <si>
    <t>境外企业利润收入</t>
  </si>
  <si>
    <t>103060123</t>
  </si>
  <si>
    <t>对外合作企业利润收入</t>
  </si>
  <si>
    <t>103060124</t>
  </si>
  <si>
    <t>医药企业利润收入</t>
  </si>
  <si>
    <t>103060125</t>
  </si>
  <si>
    <t>农林牧渔企业利润收入</t>
  </si>
  <si>
    <t>103060126</t>
  </si>
  <si>
    <t>邮政企业利润收入</t>
  </si>
  <si>
    <t>103060127</t>
  </si>
  <si>
    <t>军工企业利润收入</t>
  </si>
  <si>
    <t>103060128</t>
  </si>
  <si>
    <t>转制科研院所利润收入</t>
  </si>
  <si>
    <t>103060129</t>
  </si>
  <si>
    <t>地质勘查企业利润收入</t>
  </si>
  <si>
    <t>103060130</t>
  </si>
  <si>
    <t>卫生体育福利企业利润收入</t>
  </si>
  <si>
    <t>103060131</t>
  </si>
  <si>
    <t>教育文化广播企业利润收入</t>
  </si>
  <si>
    <t>103060132</t>
  </si>
  <si>
    <t>科学研究企业利润收入</t>
  </si>
  <si>
    <t>103060133</t>
  </si>
  <si>
    <t>机关社团所属企业利润收入</t>
  </si>
  <si>
    <t>103060134</t>
  </si>
  <si>
    <t>金融企业利润收入（国资预算）</t>
  </si>
  <si>
    <t>103060198</t>
  </si>
  <si>
    <t>其他国有资本经营预算企业利润收入</t>
  </si>
  <si>
    <t>103060202</t>
  </si>
  <si>
    <t>国有控股公司股利、股息收入</t>
  </si>
  <si>
    <t>103060203</t>
  </si>
  <si>
    <t>国有参股公司股利、股息收入</t>
  </si>
  <si>
    <t>103060204</t>
  </si>
  <si>
    <t>金融企业股利、股息收入（国资预算）</t>
  </si>
  <si>
    <t>103060298</t>
  </si>
  <si>
    <t>其他国有资本经营预算企业股利、股息收入</t>
  </si>
  <si>
    <t>103060304</t>
  </si>
  <si>
    <t>国有股权、股份转让收入</t>
  </si>
  <si>
    <t>103060305</t>
  </si>
  <si>
    <t>国有独资企业产权转让收入</t>
  </si>
  <si>
    <t>103060307</t>
  </si>
  <si>
    <t>金融企业产权转让收入</t>
  </si>
  <si>
    <t>103060398</t>
  </si>
  <si>
    <t>其他国有资本经营预算企业产权转让收入</t>
  </si>
  <si>
    <t>103060401</t>
  </si>
  <si>
    <t>国有股权、股份清算收入</t>
  </si>
  <si>
    <t>103060402</t>
  </si>
  <si>
    <t>国有独资企业清算收入</t>
  </si>
  <si>
    <t>103060498</t>
  </si>
  <si>
    <t>其他国有资本经营预算企业清算收入</t>
  </si>
  <si>
    <t>其他国有资本经营预算收入</t>
  </si>
  <si>
    <t>国有资本经营预算转移支付收入</t>
  </si>
  <si>
    <t>国有资本经营预算上解收入</t>
  </si>
  <si>
    <t>国有资本经营预算上年结余收入</t>
  </si>
  <si>
    <t>2024年江城区区级国有资本经营预算调整支出表</t>
  </si>
  <si>
    <t>（按功能分类）（草案）</t>
  </si>
  <si>
    <r>
      <rPr>
        <sz val="11"/>
        <color rgb="FF000000"/>
        <rFont val="Times New Roman"/>
        <charset val="134"/>
      </rPr>
      <t>2024</t>
    </r>
    <r>
      <rPr>
        <sz val="11"/>
        <color rgb="FF000000"/>
        <rFont val="宋体"/>
        <charset val="134"/>
      </rPr>
      <t>年预算数</t>
    </r>
  </si>
  <si>
    <r>
      <rPr>
        <sz val="11"/>
        <color rgb="FF000000"/>
        <rFont val="Times New Roman"/>
        <charset val="134"/>
      </rPr>
      <t>2024</t>
    </r>
    <r>
      <rPr>
        <sz val="11"/>
        <color rgb="FF000000"/>
        <rFont val="宋体"/>
        <charset val="134"/>
      </rPr>
      <t>年预算调整后数</t>
    </r>
  </si>
  <si>
    <t>2080451</t>
  </si>
  <si>
    <t>国有资本经营预算补充社保基金支出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</si>
  <si>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</si>
  <si>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</si>
  <si>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</si>
  <si>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</si>
  <si>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</si>
  <si>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</si>
  <si>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</si>
  <si>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</si>
  <si>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</si>
  <si>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</si>
  <si>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</si>
  <si>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</si>
  <si>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</si>
  <si>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</si>
  <si>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</si>
  <si>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</si>
  <si>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</si>
  <si>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</si>
  <si>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</si>
  <si>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</si>
  <si>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</si>
  <si>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</si>
  <si>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</si>
  <si>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</si>
  <si>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</si>
  <si>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</si>
  <si>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</si>
  <si>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</si>
  <si>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</si>
  <si>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</si>
  <si>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</si>
  <si>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</si>
  <si>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2230208</t>
  </si>
  <si>
    <t>金融企业资本性支出</t>
  </si>
  <si>
    <t>2230299</t>
  </si>
  <si>
    <t>其他国有企业资本金注入</t>
  </si>
  <si>
    <t>2230301</t>
  </si>
  <si>
    <t>国有企业政策性补贴</t>
  </si>
  <si>
    <t>2239999</t>
  </si>
  <si>
    <t>其他国有资本经营预算支出</t>
  </si>
  <si>
    <t>国有资本经营预算转移支付支出</t>
  </si>
  <si>
    <t>国有资本经营预算调出资金</t>
  </si>
  <si>
    <t>国有资本经营预算年终结余</t>
  </si>
  <si>
    <t>2024年阳江市江城区区级国有资本经营预算调整补充表（草案）</t>
  </si>
  <si>
    <t>项    目</t>
  </si>
  <si>
    <t>行次</t>
  </si>
  <si>
    <t>指标值</t>
  </si>
  <si>
    <t>调整后指标值</t>
  </si>
  <si>
    <t>一、编制范围</t>
  </si>
  <si>
    <t>1</t>
  </si>
  <si>
    <t>编制预算的地区（个）</t>
  </si>
  <si>
    <t>2</t>
  </si>
  <si>
    <t>预算编制单位（国资监管部门）（个）</t>
  </si>
  <si>
    <t>3</t>
  </si>
  <si>
    <t>国有及国有控、参股企业户数（法人企业，户）</t>
  </si>
  <si>
    <t>4</t>
  </si>
  <si>
    <t xml:space="preserve">    其中：纳入预算编制范围企业户数（法人企业，户）</t>
  </si>
  <si>
    <t>5</t>
  </si>
  <si>
    <t>是否包括金融企业</t>
  </si>
  <si>
    <t>6</t>
  </si>
  <si>
    <t>否</t>
  </si>
  <si>
    <t>是否包括文化企业</t>
  </si>
  <si>
    <t>7</t>
  </si>
  <si>
    <t>是否包括部门所属企业</t>
  </si>
  <si>
    <t>8</t>
  </si>
  <si>
    <t>是否包括事业单位出资企业</t>
  </si>
  <si>
    <t>9</t>
  </si>
  <si>
    <t>二、主要财务指标</t>
  </si>
  <si>
    <t>10</t>
  </si>
  <si>
    <t>（一）国有及国有控、参股企业</t>
  </si>
  <si>
    <t>11</t>
  </si>
  <si>
    <t>资产总额合计</t>
  </si>
  <si>
    <t>12</t>
  </si>
  <si>
    <t>负债总额合计</t>
  </si>
  <si>
    <t>13</t>
  </si>
  <si>
    <t>所有者权益合计</t>
  </si>
  <si>
    <t>14</t>
  </si>
  <si>
    <t>利润总额合计</t>
  </si>
  <si>
    <t>15</t>
  </si>
  <si>
    <t>净利润合计</t>
  </si>
  <si>
    <t>16</t>
  </si>
  <si>
    <t>归属于母公司所有者净利润合计</t>
  </si>
  <si>
    <t>17</t>
  </si>
  <si>
    <t>（二）纳入预算编制范围企业</t>
  </si>
  <si>
    <t>18</t>
  </si>
  <si>
    <t>19</t>
  </si>
  <si>
    <t>20</t>
  </si>
  <si>
    <t>21</t>
  </si>
  <si>
    <t>22</t>
  </si>
  <si>
    <t>23</t>
  </si>
  <si>
    <t>24</t>
  </si>
  <si>
    <t>三、国有资本收益情况</t>
  </si>
  <si>
    <t>25</t>
  </si>
  <si>
    <t>比例类型（单一比例/分类比例）</t>
  </si>
  <si>
    <t>26</t>
  </si>
  <si>
    <t>比例数值（将全部比例列出）</t>
  </si>
  <si>
    <t>27</t>
  </si>
  <si>
    <t>四、编报情况</t>
  </si>
  <si>
    <t>28</t>
  </si>
  <si>
    <t>上报级次（人大）</t>
  </si>
  <si>
    <t>29</t>
  </si>
  <si>
    <t>上报起始年</t>
  </si>
  <si>
    <t>说明：1.第4行“国有及国有控、参股企业户数（法人企业）”包括未编制预算的企业户数；
      2.第11行“国有及国有控、参股企业”的财务指标(12-17行）包括未编制预算的企业数据。</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</si>
</sst>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_ "/>
    <numFmt numFmtId="178" formatCode="0_);[Red]\(0\)"/>
    <numFmt numFmtId="179" formatCode="#,##0_ "/>
    <numFmt numFmtId="180" formatCode="#,##0&quot;&quot;"/>
    <numFmt numFmtId="181" formatCode="#,##0.####"/>
    <numFmt numFmtId="182" formatCode="0.00_ "/>
  </numFmts>
  <fonts count="81">
    <font>
      <sz val="11"/>
      <color theme="1"/>
      <name val="宋体"/>
      <charset val="134"/>
      <scheme val="minor"/>
    </font>
    <font>
      <sz val="10"/>
      <color theme="1"/>
      <name val="Arial"/>
      <charset val="134"/>
    </font>
    <font>
      <sz val="12"/>
      <color theme="1"/>
      <name val="方正小标宋简体"/>
      <charset val="134"/>
    </font>
    <font>
      <sz val="12"/>
      <color theme="1"/>
      <name val="宋体"/>
      <charset val="134"/>
    </font>
    <font>
      <b/>
      <sz val="12"/>
      <color theme="1"/>
      <name val="宋体"/>
      <charset val="134"/>
    </font>
    <font>
      <b/>
      <sz val="16"/>
      <color theme="1"/>
      <name val="宋体"/>
      <charset val="134"/>
      <scheme val="major"/>
    </font>
    <font>
      <sz val="11"/>
      <color theme="1"/>
      <name val="宋体"/>
      <charset val="134"/>
    </font>
    <font>
      <b/>
      <sz val="12"/>
      <color theme="1"/>
      <name val="宋体"/>
      <charset val="134"/>
      <scheme val="minor"/>
    </font>
    <font>
      <sz val="12"/>
      <name val="宋体"/>
      <charset val="134"/>
    </font>
    <font>
      <sz val="10"/>
      <name val="Calibri"/>
      <charset val="134"/>
    </font>
    <font>
      <sz val="11"/>
      <name val="黑体"/>
      <charset val="134"/>
    </font>
    <font>
      <sz val="11"/>
      <name val="Times New Roman"/>
      <charset val="134"/>
    </font>
    <font>
      <sz val="18"/>
      <name val="黑体"/>
      <charset val="134"/>
    </font>
    <font>
      <sz val="11"/>
      <color rgb="FF000000"/>
      <name val="Times New Roman"/>
      <charset val="134"/>
    </font>
    <font>
      <sz val="11"/>
      <name val="宋体"/>
      <charset val="134"/>
    </font>
    <font>
      <sz val="11"/>
      <color rgb="FF000000"/>
      <name val="宋体"/>
      <charset val="134"/>
    </font>
    <font>
      <sz val="11"/>
      <color rgb="FF000000"/>
      <name val="黑体"/>
      <charset val="134"/>
    </font>
    <font>
      <sz val="11"/>
      <color rgb="FF000100"/>
      <name val="宋体"/>
      <charset val="134"/>
    </font>
    <font>
      <sz val="12"/>
      <color rgb="FF000000"/>
      <name val="宋体"/>
      <charset val="134"/>
      <scheme val="minor"/>
    </font>
    <font>
      <sz val="12"/>
      <name val="宋体"/>
      <charset val="134"/>
      <scheme val="minor"/>
    </font>
    <font>
      <sz val="12"/>
      <name val="黑体"/>
      <charset val="134"/>
    </font>
    <font>
      <sz val="12"/>
      <name val="Times New Roman"/>
      <charset val="134"/>
    </font>
    <font>
      <sz val="11"/>
      <color rgb="FFFF0000"/>
      <name val="宋体"/>
      <charset val="134"/>
    </font>
    <font>
      <sz val="10"/>
      <name val="宋体"/>
      <charset val="134"/>
    </font>
    <font>
      <b/>
      <sz val="11"/>
      <color rgb="FF000000"/>
      <name val="宋体"/>
      <charset val="134"/>
    </font>
    <font>
      <b/>
      <sz val="11"/>
      <name val="宋体"/>
      <charset val="134"/>
    </font>
    <font>
      <sz val="11"/>
      <color rgb="FFFF0000"/>
      <name val="黑体"/>
      <charset val="134"/>
    </font>
    <font>
      <b/>
      <sz val="11"/>
      <color theme="1"/>
      <name val="宋体"/>
      <charset val="134"/>
      <scheme val="minor"/>
    </font>
    <font>
      <b/>
      <sz val="14"/>
      <color theme="1"/>
      <name val="宋体"/>
      <charset val="134"/>
      <scheme val="minor"/>
    </font>
    <font>
      <sz val="10"/>
      <name val="Arial"/>
      <charset val="0"/>
    </font>
    <font>
      <sz val="10"/>
      <name val="宋体"/>
      <charset val="0"/>
    </font>
    <font>
      <b/>
      <sz val="11"/>
      <color indexed="8"/>
      <name val="宋体"/>
      <charset val="134"/>
    </font>
    <font>
      <sz val="10"/>
      <color theme="1"/>
      <name val="宋体"/>
      <charset val="134"/>
      <scheme val="minor"/>
    </font>
    <font>
      <b/>
      <sz val="10"/>
      <color theme="1"/>
      <name val="宋体"/>
      <charset val="134"/>
      <scheme val="minor"/>
    </font>
    <font>
      <sz val="11"/>
      <color indexed="8"/>
      <name val="宋体"/>
      <charset val="134"/>
    </font>
    <font>
      <sz val="20"/>
      <color indexed="8"/>
      <name val="方正小标宋简体"/>
      <charset val="134"/>
    </font>
    <font>
      <sz val="10"/>
      <color indexed="8"/>
      <name val="宋体"/>
      <charset val="134"/>
    </font>
    <font>
      <b/>
      <sz val="16"/>
      <color theme="1"/>
      <name val="宋体"/>
      <charset val="134"/>
      <scheme val="minor"/>
    </font>
    <font>
      <sz val="9"/>
      <name val="宋体"/>
      <charset val="0"/>
    </font>
    <font>
      <b/>
      <sz val="16"/>
      <name val="宋体"/>
      <charset val="0"/>
    </font>
    <font>
      <b/>
      <sz val="11"/>
      <color indexed="0"/>
      <name val="宋体"/>
      <charset val="0"/>
    </font>
    <font>
      <sz val="11"/>
      <color indexed="0"/>
      <name val="宋体"/>
      <charset val="0"/>
    </font>
    <font>
      <b/>
      <sz val="11"/>
      <name val="宋体"/>
      <charset val="0"/>
    </font>
    <font>
      <b/>
      <sz val="10"/>
      <name val="宋体"/>
      <charset val="0"/>
    </font>
    <font>
      <sz val="11"/>
      <name val="宋体"/>
      <charset val="0"/>
    </font>
    <font>
      <b/>
      <sz val="12"/>
      <name val="宋体"/>
      <charset val="134"/>
    </font>
    <font>
      <b/>
      <sz val="9"/>
      <name val="宋体"/>
      <charset val="0"/>
    </font>
    <font>
      <b/>
      <sz val="16"/>
      <name val="宋体"/>
      <charset val="134"/>
      <scheme val="major"/>
    </font>
    <font>
      <sz val="12"/>
      <color rgb="FF000100"/>
      <name val="宋体"/>
      <charset val="134"/>
    </font>
    <font>
      <b/>
      <sz val="11"/>
      <color rgb="FF000100"/>
      <name val="宋体"/>
      <charset val="134"/>
    </font>
    <font>
      <b/>
      <sz val="18"/>
      <name val="宋体"/>
      <charset val="134"/>
    </font>
    <font>
      <sz val="12"/>
      <color indexed="8"/>
      <name val="宋体"/>
      <charset val="134"/>
    </font>
    <font>
      <sz val="12"/>
      <name val="方正小标宋简体"/>
      <charset val="134"/>
    </font>
    <font>
      <sz val="12"/>
      <color theme="1"/>
      <name val="宋体"/>
      <charset val="134"/>
      <scheme val="minor"/>
    </font>
    <font>
      <sz val="12"/>
      <color rgb="FFFF0000"/>
      <name val="宋体"/>
      <charset val="134"/>
    </font>
    <font>
      <sz val="12"/>
      <name val="Times New Roman"/>
      <charset val="0"/>
    </font>
    <font>
      <b/>
      <sz val="16"/>
      <name val="宋体"/>
      <charset val="134"/>
    </font>
    <font>
      <sz val="14"/>
      <color theme="1"/>
      <name val="宋体"/>
      <charset val="134"/>
      <scheme val="minor"/>
    </font>
    <font>
      <b/>
      <sz val="2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
      <sz val="14"/>
      <color rgb="FF000000"/>
      <name val="宋体"/>
      <charset val="134"/>
    </font>
  </fonts>
  <fills count="3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indexed="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auto="1"/>
      </right>
      <top style="thin">
        <color auto="1"/>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indexed="8"/>
      </right>
      <top/>
      <bottom/>
      <diagonal/>
    </border>
    <border>
      <left style="thin">
        <color auto="1"/>
      </left>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top style="thin">
        <color auto="1"/>
      </top>
      <bottom style="thin">
        <color auto="1"/>
      </bottom>
      <diagonal/>
    </border>
    <border>
      <left/>
      <right/>
      <top/>
      <bottom style="thin">
        <color indexed="0"/>
      </bottom>
      <diagonal/>
    </border>
    <border>
      <left/>
      <right style="thin">
        <color indexed="0"/>
      </right>
      <top/>
      <bottom style="thin">
        <color indexed="0"/>
      </bottom>
      <diagonal/>
    </border>
    <border>
      <left style="thin">
        <color auto="1"/>
      </left>
      <right/>
      <top style="thin">
        <color auto="1"/>
      </top>
      <bottom/>
      <diagonal/>
    </border>
    <border>
      <left/>
      <right/>
      <top style="thin">
        <color auto="1"/>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59" fillId="6" borderId="0" applyNumberFormat="0" applyBorder="0" applyAlignment="0" applyProtection="0">
      <alignment vertical="center"/>
    </xf>
    <xf numFmtId="0" fontId="60" fillId="7" borderId="3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9" fillId="8" borderId="0" applyNumberFormat="0" applyBorder="0" applyAlignment="0" applyProtection="0">
      <alignment vertical="center"/>
    </xf>
    <xf numFmtId="0" fontId="61" fillId="9" borderId="0" applyNumberFormat="0" applyBorder="0" applyAlignment="0" applyProtection="0">
      <alignment vertical="center"/>
    </xf>
    <xf numFmtId="43" fontId="0" fillId="0" borderId="0" applyFont="0" applyFill="0" applyBorder="0" applyAlignment="0" applyProtection="0">
      <alignment vertical="center"/>
    </xf>
    <xf numFmtId="0" fontId="62" fillId="10" borderId="0" applyNumberFormat="0" applyBorder="0" applyAlignment="0" applyProtection="0">
      <alignment vertical="center"/>
    </xf>
    <xf numFmtId="0" fontId="63" fillId="0" borderId="0" applyNumberFormat="0" applyFill="0" applyBorder="0" applyAlignment="0" applyProtection="0">
      <alignment vertical="center"/>
    </xf>
    <xf numFmtId="9"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65" fillId="0" borderId="0"/>
    <xf numFmtId="0" fontId="8" fillId="0" borderId="0"/>
    <xf numFmtId="0" fontId="0" fillId="11" borderId="38" applyNumberFormat="0" applyFont="0" applyAlignment="0" applyProtection="0">
      <alignment vertical="center"/>
    </xf>
    <xf numFmtId="0" fontId="62" fillId="12" borderId="0" applyNumberFormat="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39" applyNumberFormat="0" applyFill="0" applyAlignment="0" applyProtection="0">
      <alignment vertical="center"/>
    </xf>
    <xf numFmtId="43" fontId="8" fillId="0" borderId="0" applyFont="0" applyFill="0" applyBorder="0" applyAlignment="0" applyProtection="0">
      <alignment vertical="center"/>
    </xf>
    <xf numFmtId="0" fontId="71" fillId="0" borderId="39" applyNumberFormat="0" applyFill="0" applyAlignment="0" applyProtection="0">
      <alignment vertical="center"/>
    </xf>
    <xf numFmtId="0" fontId="62" fillId="13" borderId="0" applyNumberFormat="0" applyBorder="0" applyAlignment="0" applyProtection="0">
      <alignment vertical="center"/>
    </xf>
    <xf numFmtId="0" fontId="66" fillId="0" borderId="40" applyNumberFormat="0" applyFill="0" applyAlignment="0" applyProtection="0">
      <alignment vertical="center"/>
    </xf>
    <xf numFmtId="0" fontId="62" fillId="14" borderId="0" applyNumberFormat="0" applyBorder="0" applyAlignment="0" applyProtection="0">
      <alignment vertical="center"/>
    </xf>
    <xf numFmtId="0" fontId="72" fillId="15" borderId="41" applyNumberFormat="0" applyAlignment="0" applyProtection="0">
      <alignment vertical="center"/>
    </xf>
    <xf numFmtId="0" fontId="73" fillId="15" borderId="37" applyNumberFormat="0" applyAlignment="0" applyProtection="0">
      <alignment vertical="center"/>
    </xf>
    <xf numFmtId="0" fontId="74" fillId="16" borderId="42" applyNumberFormat="0" applyAlignment="0" applyProtection="0">
      <alignment vertical="center"/>
    </xf>
    <xf numFmtId="0" fontId="34" fillId="17" borderId="0" applyNumberFormat="0" applyBorder="0" applyAlignment="0" applyProtection="0">
      <alignment vertical="center"/>
    </xf>
    <xf numFmtId="0" fontId="59" fillId="18" borderId="0" applyNumberFormat="0" applyBorder="0" applyAlignment="0" applyProtection="0">
      <alignment vertical="center"/>
    </xf>
    <xf numFmtId="0" fontId="62" fillId="19" borderId="0" applyNumberFormat="0" applyBorder="0" applyAlignment="0" applyProtection="0">
      <alignment vertical="center"/>
    </xf>
    <xf numFmtId="0" fontId="75" fillId="0" borderId="43" applyNumberFormat="0" applyFill="0" applyAlignment="0" applyProtection="0">
      <alignment vertical="center"/>
    </xf>
    <xf numFmtId="0" fontId="76" fillId="0" borderId="44" applyNumberFormat="0" applyFill="0" applyAlignment="0" applyProtection="0">
      <alignment vertical="center"/>
    </xf>
    <xf numFmtId="0" fontId="8" fillId="0" borderId="0"/>
    <xf numFmtId="0" fontId="77" fillId="20" borderId="0" applyNumberFormat="0" applyBorder="0" applyAlignment="0" applyProtection="0">
      <alignment vertical="center"/>
    </xf>
    <xf numFmtId="0" fontId="78" fillId="21" borderId="0" applyNumberFormat="0" applyBorder="0" applyAlignment="0" applyProtection="0">
      <alignment vertical="center"/>
    </xf>
    <xf numFmtId="0" fontId="59" fillId="22" borderId="0" applyNumberFormat="0" applyBorder="0" applyAlignment="0" applyProtection="0">
      <alignment vertical="center"/>
    </xf>
    <xf numFmtId="0" fontId="62"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2" fillId="32" borderId="0" applyNumberFormat="0" applyBorder="0" applyAlignment="0" applyProtection="0">
      <alignment vertical="center"/>
    </xf>
    <xf numFmtId="0" fontId="59" fillId="33" borderId="0" applyNumberFormat="0" applyBorder="0" applyAlignment="0" applyProtection="0">
      <alignment vertical="center"/>
    </xf>
    <xf numFmtId="0" fontId="62" fillId="34" borderId="0" applyNumberFormat="0" applyBorder="0" applyAlignment="0" applyProtection="0">
      <alignment vertical="center"/>
    </xf>
    <xf numFmtId="0" fontId="62" fillId="35" borderId="0" applyNumberFormat="0" applyBorder="0" applyAlignment="0" applyProtection="0">
      <alignment vertical="center"/>
    </xf>
    <xf numFmtId="0" fontId="59" fillId="36" borderId="0" applyNumberFormat="0" applyBorder="0" applyAlignment="0" applyProtection="0">
      <alignment vertical="center"/>
    </xf>
    <xf numFmtId="0" fontId="62" fillId="37" borderId="0" applyNumberFormat="0" applyBorder="0" applyAlignment="0" applyProtection="0">
      <alignment vertical="center"/>
    </xf>
    <xf numFmtId="43" fontId="8" fillId="0" borderId="0" applyFont="0" applyFill="0" applyBorder="0" applyAlignment="0" applyProtection="0">
      <alignment vertical="center"/>
    </xf>
    <xf numFmtId="0" fontId="34" fillId="0" borderId="0" applyProtection="0">
      <alignment vertical="center"/>
    </xf>
    <xf numFmtId="0" fontId="8" fillId="0" borderId="0" applyProtection="0"/>
    <xf numFmtId="0" fontId="8" fillId="0" borderId="0"/>
    <xf numFmtId="0" fontId="8" fillId="0" borderId="0"/>
    <xf numFmtId="0" fontId="8" fillId="0" borderId="0">
      <alignment vertical="center"/>
    </xf>
    <xf numFmtId="0" fontId="79" fillId="38" borderId="0" applyNumberFormat="0" applyBorder="0" applyAlignment="0" applyProtection="0">
      <alignment vertical="center"/>
    </xf>
  </cellStyleXfs>
  <cellXfs count="322">
    <xf numFmtId="0" fontId="0" fillId="0" borderId="0" xfId="0">
      <alignment vertical="center"/>
    </xf>
    <xf numFmtId="0" fontId="1" fillId="0" borderId="0" xfId="0" applyFont="1" applyFill="1" applyBorder="1" applyAlignment="1"/>
    <xf numFmtId="0" fontId="2" fillId="0" borderId="0" xfId="60" applyFont="1" applyFill="1" applyBorder="1" applyAlignment="1">
      <alignment vertical="center"/>
    </xf>
    <xf numFmtId="0" fontId="3" fillId="0" borderId="0" xfId="60" applyFont="1" applyFill="1" applyBorder="1" applyAlignment="1">
      <alignment vertical="center"/>
    </xf>
    <xf numFmtId="0" fontId="3" fillId="0" borderId="0" xfId="0" applyFont="1" applyFill="1" applyBorder="1" applyAlignment="1"/>
    <xf numFmtId="0" fontId="3" fillId="0" borderId="0" xfId="60" applyFont="1" applyFill="1" applyBorder="1" applyAlignment="1"/>
    <xf numFmtId="0" fontId="3" fillId="0" borderId="0" xfId="60" applyFont="1" applyFill="1" applyBorder="1" applyAlignment="1">
      <alignment horizontal="right"/>
    </xf>
    <xf numFmtId="0" fontId="4" fillId="0" borderId="0" xfId="30" applyFont="1" applyFill="1" applyBorder="1" applyAlignment="1">
      <alignment horizontal="left" vertical="center" wrapText="1"/>
    </xf>
    <xf numFmtId="0" fontId="3" fillId="0" borderId="0" xfId="30" applyFont="1" applyFill="1" applyBorder="1" applyAlignment="1">
      <alignment vertical="center"/>
    </xf>
    <xf numFmtId="0" fontId="3" fillId="0" borderId="0" xfId="30" applyFont="1" applyFill="1" applyBorder="1" applyAlignment="1">
      <alignment horizontal="right" vertical="center"/>
    </xf>
    <xf numFmtId="0" fontId="5" fillId="0" borderId="0" xfId="35" applyFont="1" applyFill="1" applyBorder="1" applyAlignment="1">
      <alignment horizontal="center" vertical="center" wrapText="1"/>
    </xf>
    <xf numFmtId="0" fontId="6" fillId="0" borderId="0" xfId="60" applyFont="1" applyFill="1" applyBorder="1" applyAlignment="1">
      <alignment vertical="center"/>
    </xf>
    <xf numFmtId="0" fontId="6" fillId="0" borderId="0" xfId="60" applyFont="1" applyFill="1" applyBorder="1" applyAlignment="1">
      <alignment horizontal="right" vertical="center"/>
    </xf>
    <xf numFmtId="0" fontId="7" fillId="0" borderId="1" xfId="60" applyFont="1" applyFill="1" applyBorder="1" applyAlignment="1">
      <alignment horizontal="center"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center" vertical="center"/>
    </xf>
    <xf numFmtId="0" fontId="8" fillId="0" borderId="4" xfId="0" applyFont="1" applyFill="1" applyBorder="1" applyAlignment="1">
      <alignment horizontal="right" vertical="center"/>
    </xf>
    <xf numFmtId="0" fontId="8" fillId="0" borderId="5" xfId="0" applyFont="1" applyFill="1" applyBorder="1" applyAlignment="1">
      <alignment horizontal="center" vertical="center"/>
    </xf>
    <xf numFmtId="178" fontId="8" fillId="0" borderId="6" xfId="0" applyNumberFormat="1" applyFont="1" applyFill="1" applyBorder="1" applyAlignment="1">
      <alignment horizontal="right" vertical="center"/>
    </xf>
    <xf numFmtId="0" fontId="8" fillId="0" borderId="3" xfId="0" applyFont="1" applyFill="1" applyBorder="1" applyAlignment="1">
      <alignment horizontal="left" vertical="center" wrapText="1"/>
    </xf>
    <xf numFmtId="0" fontId="8" fillId="0" borderId="6" xfId="0" applyNumberFormat="1" applyFont="1" applyFill="1" applyBorder="1" applyAlignment="1">
      <alignment horizontal="center" vertical="center"/>
    </xf>
    <xf numFmtId="0" fontId="8" fillId="0" borderId="6" xfId="0" applyFont="1" applyFill="1" applyBorder="1" applyAlignment="1">
      <alignment horizontal="center" vertical="center"/>
    </xf>
    <xf numFmtId="4" fontId="8" fillId="0" borderId="6" xfId="0" applyNumberFormat="1" applyFont="1" applyFill="1" applyBorder="1" applyAlignment="1">
      <alignment horizontal="right" vertical="center"/>
    </xf>
    <xf numFmtId="0" fontId="8" fillId="0" borderId="6" xfId="0" applyFont="1" applyFill="1" applyBorder="1" applyAlignment="1">
      <alignment horizontal="right" vertical="center"/>
    </xf>
    <xf numFmtId="0" fontId="8" fillId="0" borderId="0" xfId="0" applyFont="1" applyFill="1" applyBorder="1" applyAlignment="1">
      <alignment horizontal="left" vertical="center" wrapText="1"/>
    </xf>
    <xf numFmtId="0" fontId="9" fillId="0" borderId="0" xfId="0" applyFont="1" applyFill="1" applyAlignment="1" applyProtection="1">
      <protection locked="0"/>
    </xf>
    <xf numFmtId="0" fontId="10" fillId="2" borderId="0" xfId="0" applyNumberFormat="1" applyFont="1" applyFill="1" applyAlignment="1" applyProtection="1">
      <alignment horizontal="left"/>
      <protection locked="0"/>
    </xf>
    <xf numFmtId="0" fontId="11" fillId="2" borderId="0" xfId="0" applyNumberFormat="1" applyFont="1" applyFill="1" applyAlignment="1" applyProtection="1">
      <alignment horizontal="left"/>
      <protection locked="0"/>
    </xf>
    <xf numFmtId="0" fontId="12" fillId="2" borderId="0" xfId="0" applyNumberFormat="1" applyFont="1" applyFill="1" applyAlignment="1" applyProtection="1">
      <alignment horizontal="center" vertical="center"/>
      <protection locked="0"/>
    </xf>
    <xf numFmtId="0" fontId="11" fillId="2" borderId="0" xfId="0" applyNumberFormat="1" applyFont="1" applyFill="1" applyAlignment="1" applyProtection="1">
      <alignment horizontal="left" vertical="center"/>
      <protection locked="0"/>
    </xf>
    <xf numFmtId="0" fontId="13" fillId="2" borderId="7" xfId="0" applyNumberFormat="1" applyFont="1" applyFill="1" applyBorder="1" applyAlignment="1" applyProtection="1">
      <alignment horizontal="center" vertical="center"/>
      <protection locked="0"/>
    </xf>
    <xf numFmtId="0" fontId="13" fillId="2" borderId="8" xfId="0" applyNumberFormat="1" applyFont="1" applyFill="1" applyBorder="1" applyAlignment="1" applyProtection="1">
      <alignment horizontal="center" vertical="center"/>
      <protection locked="0"/>
    </xf>
    <xf numFmtId="0" fontId="13" fillId="2" borderId="8" xfId="0" applyNumberFormat="1" applyFont="1" applyFill="1" applyBorder="1" applyAlignment="1" applyProtection="1">
      <alignment horizontal="center" vertical="center" wrapText="1"/>
      <protection locked="0"/>
    </xf>
    <xf numFmtId="0" fontId="14" fillId="2" borderId="8" xfId="0" applyNumberFormat="1" applyFont="1" applyFill="1" applyBorder="1" applyAlignment="1" applyProtection="1">
      <alignment horizontal="left" vertical="center"/>
      <protection locked="0"/>
    </xf>
    <xf numFmtId="180" fontId="15" fillId="0" borderId="8" xfId="0" applyNumberFormat="1" applyFont="1" applyFill="1" applyBorder="1" applyAlignment="1" applyProtection="1">
      <alignment horizontal="right" vertical="center"/>
      <protection locked="0"/>
    </xf>
    <xf numFmtId="0" fontId="14" fillId="0" borderId="8" xfId="0" applyNumberFormat="1" applyFont="1" applyFill="1" applyBorder="1" applyAlignment="1" applyProtection="1">
      <alignment horizontal="left" vertical="center"/>
      <protection locked="0"/>
    </xf>
    <xf numFmtId="180" fontId="15" fillId="0" borderId="8" xfId="0" applyNumberFormat="1" applyFont="1" applyFill="1" applyBorder="1" applyAlignment="1" applyProtection="1">
      <alignment horizontal="left" vertical="center"/>
      <protection locked="0"/>
    </xf>
    <xf numFmtId="0" fontId="14" fillId="2" borderId="0" xfId="0" applyNumberFormat="1" applyFont="1" applyFill="1" applyAlignment="1" applyProtection="1">
      <alignment horizontal="right" vertical="center"/>
      <protection locked="0"/>
    </xf>
    <xf numFmtId="0" fontId="16" fillId="2" borderId="8" xfId="0" applyNumberFormat="1" applyFont="1" applyFill="1" applyBorder="1" applyAlignment="1" applyProtection="1">
      <alignment horizontal="center" vertical="center" wrapText="1"/>
      <protection locked="0"/>
    </xf>
    <xf numFmtId="180" fontId="17" fillId="0" borderId="8" xfId="0" applyNumberFormat="1" applyFont="1" applyFill="1" applyBorder="1" applyAlignment="1" applyProtection="1">
      <alignment horizontal="center" vertical="center"/>
      <protection locked="0"/>
    </xf>
    <xf numFmtId="0" fontId="0" fillId="0" borderId="0" xfId="0" applyFill="1" applyAlignment="1">
      <alignment vertical="center"/>
    </xf>
    <xf numFmtId="0" fontId="18" fillId="2" borderId="8" xfId="0" applyNumberFormat="1" applyFont="1" applyFill="1" applyBorder="1" applyAlignment="1" applyProtection="1">
      <alignment horizontal="center" vertical="center" wrapText="1"/>
      <protection locked="0"/>
    </xf>
    <xf numFmtId="0" fontId="19" fillId="2" borderId="8" xfId="0" applyNumberFormat="1" applyFont="1" applyFill="1" applyBorder="1" applyAlignment="1" applyProtection="1">
      <alignment horizontal="left" vertical="center"/>
      <protection locked="0"/>
    </xf>
    <xf numFmtId="180" fontId="18" fillId="2" borderId="8" xfId="0" applyNumberFormat="1" applyFont="1" applyFill="1" applyBorder="1" applyAlignment="1" applyProtection="1">
      <alignment horizontal="right" vertical="center"/>
      <protection locked="0"/>
    </xf>
    <xf numFmtId="0" fontId="19" fillId="0" borderId="8" xfId="0" applyNumberFormat="1" applyFont="1" applyFill="1" applyBorder="1" applyAlignment="1" applyProtection="1">
      <alignment horizontal="left" vertical="center"/>
      <protection locked="0"/>
    </xf>
    <xf numFmtId="0" fontId="20" fillId="2" borderId="0" xfId="0" applyNumberFormat="1" applyFont="1" applyFill="1" applyAlignment="1" applyProtection="1">
      <alignment horizontal="left"/>
      <protection locked="0"/>
    </xf>
    <xf numFmtId="0" fontId="21" fillId="2" borderId="0" xfId="0" applyNumberFormat="1" applyFont="1" applyFill="1" applyAlignment="1" applyProtection="1">
      <alignment horizontal="left"/>
      <protection locked="0"/>
    </xf>
    <xf numFmtId="0" fontId="22" fillId="2" borderId="0" xfId="0" applyNumberFormat="1" applyFont="1" applyFill="1" applyAlignment="1" applyProtection="1">
      <alignment horizontal="left"/>
      <protection locked="0"/>
    </xf>
    <xf numFmtId="0" fontId="23" fillId="0" borderId="0" xfId="0" applyNumberFormat="1" applyFont="1" applyFill="1" applyAlignment="1" applyProtection="1">
      <alignment horizontal="left" vertical="center"/>
      <protection locked="0"/>
    </xf>
    <xf numFmtId="0" fontId="16" fillId="2" borderId="9" xfId="0" applyNumberFormat="1" applyFont="1" applyFill="1" applyBorder="1" applyAlignment="1" applyProtection="1">
      <alignment horizontal="center" vertical="center"/>
      <protection locked="0"/>
    </xf>
    <xf numFmtId="0" fontId="16" fillId="2" borderId="8" xfId="0" applyNumberFormat="1" applyFont="1" applyFill="1" applyBorder="1" applyAlignment="1" applyProtection="1">
      <alignment horizontal="center" vertical="center"/>
      <protection locked="0"/>
    </xf>
    <xf numFmtId="0" fontId="16" fillId="2" borderId="7" xfId="0" applyNumberFormat="1" applyFont="1" applyFill="1" applyBorder="1" applyAlignment="1" applyProtection="1">
      <alignment horizontal="center" vertical="center" wrapText="1"/>
      <protection locked="0"/>
    </xf>
    <xf numFmtId="0" fontId="16" fillId="2" borderId="7" xfId="0" applyNumberFormat="1" applyFont="1" applyFill="1" applyBorder="1" applyAlignment="1" applyProtection="1">
      <alignment horizontal="center" vertical="center"/>
      <protection locked="0"/>
    </xf>
    <xf numFmtId="0" fontId="16" fillId="2" borderId="10" xfId="0" applyNumberFormat="1" applyFont="1" applyFill="1" applyBorder="1" applyAlignment="1" applyProtection="1">
      <alignment horizontal="center" vertical="center" wrapText="1"/>
      <protection locked="0"/>
    </xf>
    <xf numFmtId="0" fontId="15" fillId="2" borderId="8" xfId="0" applyNumberFormat="1" applyFont="1" applyFill="1" applyBorder="1" applyAlignment="1" applyProtection="1">
      <alignment horizontal="left" vertical="center"/>
      <protection locked="0"/>
    </xf>
    <xf numFmtId="180" fontId="14" fillId="0" borderId="8" xfId="0" applyNumberFormat="1" applyFont="1" applyFill="1" applyBorder="1" applyAlignment="1" applyProtection="1">
      <alignment horizontal="right" vertical="center"/>
      <protection locked="0"/>
    </xf>
    <xf numFmtId="9" fontId="14" fillId="0" borderId="8" xfId="0" applyNumberFormat="1" applyFont="1" applyFill="1" applyBorder="1" applyAlignment="1" applyProtection="1">
      <alignment horizontal="right" vertical="center"/>
      <protection locked="0"/>
    </xf>
    <xf numFmtId="0" fontId="24" fillId="2" borderId="8" xfId="0" applyNumberFormat="1" applyFont="1" applyFill="1" applyBorder="1" applyAlignment="1" applyProtection="1">
      <alignment horizontal="center" vertical="center"/>
      <protection locked="0"/>
    </xf>
    <xf numFmtId="180" fontId="25" fillId="0" borderId="8" xfId="0" applyNumberFormat="1" applyFont="1" applyFill="1" applyBorder="1" applyAlignment="1" applyProtection="1">
      <alignment horizontal="right" vertical="center"/>
      <protection locked="0"/>
    </xf>
    <xf numFmtId="9" fontId="25" fillId="0" borderId="8" xfId="0" applyNumberFormat="1" applyFont="1" applyFill="1" applyBorder="1" applyAlignment="1" applyProtection="1">
      <alignment horizontal="right" vertical="center"/>
      <protection locked="0"/>
    </xf>
    <xf numFmtId="0" fontId="25" fillId="2" borderId="8" xfId="0" applyNumberFormat="1" applyFont="1" applyFill="1" applyBorder="1" applyAlignment="1" applyProtection="1">
      <alignment horizontal="center" vertical="center"/>
      <protection locked="0"/>
    </xf>
    <xf numFmtId="0" fontId="26" fillId="2" borderId="0" xfId="0" applyNumberFormat="1" applyFont="1" applyFill="1" applyAlignment="1" applyProtection="1">
      <alignment horizontal="left" vertical="center" wrapText="1"/>
      <protection locked="0"/>
    </xf>
    <xf numFmtId="0" fontId="14" fillId="2" borderId="11" xfId="0" applyNumberFormat="1" applyFont="1" applyFill="1" applyBorder="1" applyAlignment="1" applyProtection="1">
      <alignment horizontal="right" vertical="center"/>
      <protection locked="0"/>
    </xf>
    <xf numFmtId="0" fontId="16" fillId="2" borderId="9" xfId="0" applyNumberFormat="1" applyFont="1" applyFill="1" applyBorder="1" applyAlignment="1" applyProtection="1">
      <alignment horizontal="center" vertical="center" wrapText="1"/>
      <protection locked="0"/>
    </xf>
    <xf numFmtId="180" fontId="17" fillId="0" borderId="8" xfId="0" applyNumberFormat="1" applyFont="1" applyFill="1" applyBorder="1" applyAlignment="1" applyProtection="1">
      <alignment horizontal="right" vertical="center"/>
      <protection locked="0"/>
    </xf>
    <xf numFmtId="0" fontId="0" fillId="0" borderId="0" xfId="0"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 xfId="0" applyFill="1" applyBorder="1" applyAlignment="1">
      <alignment vertical="center" wrapText="1"/>
    </xf>
    <xf numFmtId="0" fontId="29" fillId="0" borderId="14" xfId="0" applyFont="1" applyFill="1" applyBorder="1" applyAlignment="1">
      <alignment horizontal="center" vertical="center" wrapText="1"/>
    </xf>
    <xf numFmtId="14" fontId="29" fillId="0" borderId="14" xfId="0" applyNumberFormat="1" applyFont="1" applyFill="1" applyBorder="1" applyAlignment="1">
      <alignment horizontal="center" vertical="center" wrapText="1"/>
    </xf>
    <xf numFmtId="0" fontId="30" fillId="0" borderId="15" xfId="0" applyFont="1" applyFill="1" applyBorder="1" applyAlignment="1">
      <alignment horizontal="center" vertical="center" wrapText="1"/>
    </xf>
    <xf numFmtId="179" fontId="29" fillId="0" borderId="1" xfId="0" applyNumberFormat="1" applyFont="1" applyFill="1" applyBorder="1" applyAlignment="1">
      <alignment horizontal="center" vertical="center" wrapText="1"/>
    </xf>
    <xf numFmtId="0" fontId="29" fillId="0" borderId="16"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17" xfId="0" applyFont="1" applyFill="1" applyBorder="1" applyAlignment="1">
      <alignment horizontal="center" vertical="center" wrapText="1"/>
    </xf>
    <xf numFmtId="14" fontId="29" fillId="0" borderId="17" xfId="0" applyNumberFormat="1" applyFont="1" applyFill="1" applyBorder="1" applyAlignment="1">
      <alignment horizontal="center" vertical="center" wrapText="1"/>
    </xf>
    <xf numFmtId="0" fontId="30" fillId="0" borderId="18" xfId="0" applyFont="1" applyFill="1" applyBorder="1" applyAlignment="1">
      <alignment horizontal="center" vertical="center" wrapText="1"/>
    </xf>
    <xf numFmtId="0" fontId="29" fillId="0" borderId="19"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29" fillId="0" borderId="20" xfId="0" applyFont="1" applyFill="1" applyBorder="1" applyAlignment="1">
      <alignment horizontal="center" vertical="center" wrapText="1"/>
    </xf>
    <xf numFmtId="14" fontId="29" fillId="0" borderId="20" xfId="0" applyNumberFormat="1" applyFont="1" applyFill="1" applyBorder="1" applyAlignment="1">
      <alignment horizontal="center" vertical="center" wrapText="1"/>
    </xf>
    <xf numFmtId="0" fontId="30" fillId="0" borderId="21" xfId="0" applyFont="1" applyFill="1" applyBorder="1" applyAlignment="1">
      <alignment horizontal="center" vertical="center" wrapText="1"/>
    </xf>
    <xf numFmtId="0" fontId="29" fillId="0" borderId="3" xfId="0" applyFont="1" applyFill="1" applyBorder="1" applyAlignment="1">
      <alignment horizontal="left" vertical="center" wrapText="1"/>
    </xf>
    <xf numFmtId="179" fontId="29" fillId="0" borderId="22"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0" fontId="0" fillId="0" borderId="12" xfId="0" applyFill="1" applyBorder="1" applyAlignment="1">
      <alignment vertical="center"/>
    </xf>
    <xf numFmtId="0" fontId="29" fillId="0" borderId="14" xfId="0" applyFont="1" applyFill="1" applyBorder="1" applyAlignment="1">
      <alignment horizontal="left" vertical="center" wrapText="1"/>
    </xf>
    <xf numFmtId="0" fontId="29" fillId="0" borderId="1" xfId="0" applyFont="1" applyFill="1" applyBorder="1" applyAlignment="1">
      <alignment horizontal="center" vertical="center" wrapText="1"/>
    </xf>
    <xf numFmtId="14" fontId="29"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0" fillId="0" borderId="1" xfId="0" applyFill="1" applyBorder="1" applyAlignment="1">
      <alignment vertical="center"/>
    </xf>
    <xf numFmtId="0" fontId="29" fillId="0" borderId="23" xfId="0" applyFont="1" applyFill="1" applyBorder="1" applyAlignment="1">
      <alignment horizontal="center" vertical="center" wrapText="1"/>
    </xf>
    <xf numFmtId="14" fontId="29" fillId="0" borderId="23" xfId="0" applyNumberFormat="1" applyFont="1" applyFill="1" applyBorder="1" applyAlignment="1">
      <alignment horizontal="center" vertical="center" wrapText="1"/>
    </xf>
    <xf numFmtId="0" fontId="30" fillId="0" borderId="23" xfId="0" applyFont="1" applyFill="1" applyBorder="1" applyAlignment="1">
      <alignment horizontal="center" vertical="center" wrapText="1"/>
    </xf>
    <xf numFmtId="179" fontId="29" fillId="0" borderId="23" xfId="0" applyNumberFormat="1" applyFont="1" applyFill="1" applyBorder="1" applyAlignment="1">
      <alignment horizontal="center" vertical="center" wrapText="1"/>
    </xf>
    <xf numFmtId="0" fontId="0" fillId="0" borderId="23" xfId="0" applyFill="1" applyBorder="1" applyAlignment="1">
      <alignment vertical="center" wrapText="1"/>
    </xf>
    <xf numFmtId="0" fontId="29" fillId="0" borderId="24" xfId="0" applyFont="1" applyFill="1" applyBorder="1" applyAlignment="1">
      <alignment horizontal="left" vertical="center" wrapText="1"/>
    </xf>
    <xf numFmtId="0" fontId="29" fillId="0" borderId="23" xfId="0" applyFont="1" applyFill="1" applyBorder="1" applyAlignment="1">
      <alignment horizontal="left" vertical="center" wrapText="1"/>
    </xf>
    <xf numFmtId="0" fontId="0" fillId="0" borderId="23" xfId="0" applyFill="1" applyBorder="1" applyAlignment="1">
      <alignment vertical="center"/>
    </xf>
    <xf numFmtId="14" fontId="29" fillId="0" borderId="25" xfId="0" applyNumberFormat="1" applyFont="1" applyFill="1" applyBorder="1" applyAlignment="1">
      <alignment horizontal="center" vertical="center" wrapText="1"/>
    </xf>
    <xf numFmtId="0" fontId="0" fillId="0" borderId="23" xfId="0" applyFill="1" applyBorder="1" applyAlignment="1">
      <alignment horizontal="center" vertical="center" wrapText="1"/>
    </xf>
    <xf numFmtId="14" fontId="29" fillId="0" borderId="4" xfId="0" applyNumberFormat="1" applyFont="1" applyFill="1" applyBorder="1" applyAlignment="1">
      <alignment horizontal="center" vertical="center" wrapText="1"/>
    </xf>
    <xf numFmtId="179" fontId="29" fillId="0" borderId="26" xfId="0" applyNumberFormat="1" applyFont="1" applyFill="1" applyBorder="1" applyAlignment="1">
      <alignment horizontal="center" vertical="center" wrapText="1"/>
    </xf>
    <xf numFmtId="0" fontId="30" fillId="0" borderId="26" xfId="0" applyFont="1" applyFill="1" applyBorder="1" applyAlignment="1">
      <alignment horizontal="center" vertical="center" wrapText="1"/>
    </xf>
    <xf numFmtId="0" fontId="29" fillId="0" borderId="27" xfId="0" applyFont="1" applyFill="1" applyBorder="1" applyAlignment="1">
      <alignment horizontal="left" vertical="center" wrapText="1"/>
    </xf>
    <xf numFmtId="179" fontId="29" fillId="0" borderId="27" xfId="0" applyNumberFormat="1" applyFont="1" applyFill="1" applyBorder="1" applyAlignment="1">
      <alignment horizontal="center" vertical="center" wrapText="1"/>
    </xf>
    <xf numFmtId="0" fontId="29" fillId="0" borderId="28" xfId="0" applyFont="1" applyFill="1" applyBorder="1" applyAlignment="1">
      <alignment horizontal="left" vertical="center" wrapText="1"/>
    </xf>
    <xf numFmtId="0" fontId="0" fillId="0" borderId="0" xfId="0" applyFill="1" applyBorder="1" applyAlignment="1">
      <alignment horizontal="right" vertical="center"/>
    </xf>
    <xf numFmtId="179" fontId="29" fillId="0" borderId="6" xfId="0" applyNumberFormat="1" applyFont="1" applyFill="1" applyBorder="1" applyAlignment="1">
      <alignment horizontal="right" vertical="center" wrapText="1"/>
    </xf>
    <xf numFmtId="181" fontId="29" fillId="0" borderId="14" xfId="0" applyNumberFormat="1" applyFont="1" applyFill="1" applyBorder="1" applyAlignment="1">
      <alignment horizontal="right" vertical="center" wrapText="1"/>
    </xf>
    <xf numFmtId="0" fontId="30" fillId="0" borderId="1" xfId="0" applyFont="1" applyFill="1" applyBorder="1" applyAlignment="1">
      <alignment horizontal="left" vertical="center" wrapText="1"/>
    </xf>
    <xf numFmtId="179" fontId="29" fillId="0" borderId="1" xfId="0" applyNumberFormat="1" applyFont="1" applyFill="1" applyBorder="1" applyAlignment="1">
      <alignment horizontal="right" vertical="center" wrapText="1"/>
    </xf>
    <xf numFmtId="181" fontId="29" fillId="0" borderId="1" xfId="0" applyNumberFormat="1" applyFont="1" applyFill="1" applyBorder="1" applyAlignment="1">
      <alignment horizontal="right" vertical="center" wrapText="1"/>
    </xf>
    <xf numFmtId="0" fontId="30" fillId="0" borderId="23" xfId="0" applyFont="1" applyFill="1" applyBorder="1" applyAlignment="1">
      <alignment horizontal="left" vertical="center" wrapText="1"/>
    </xf>
    <xf numFmtId="179" fontId="29" fillId="0" borderId="20" xfId="0" applyNumberFormat="1" applyFont="1" applyFill="1" applyBorder="1" applyAlignment="1">
      <alignment horizontal="right" vertical="center" wrapText="1"/>
    </xf>
    <xf numFmtId="179" fontId="29" fillId="0" borderId="27" xfId="0" applyNumberFormat="1" applyFont="1" applyFill="1" applyBorder="1" applyAlignment="1">
      <alignment horizontal="right" vertical="center" wrapText="1"/>
    </xf>
    <xf numFmtId="0" fontId="0" fillId="0" borderId="0" xfId="0" applyFill="1" applyBorder="1" applyAlignment="1">
      <alignment vertical="center" wrapText="1"/>
    </xf>
    <xf numFmtId="0" fontId="27"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right" vertical="center" wrapText="1"/>
    </xf>
    <xf numFmtId="0" fontId="7" fillId="0" borderId="2"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1" fillId="0" borderId="1" xfId="55"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3" borderId="1" xfId="56" applyFont="1" applyFill="1" applyBorder="1" applyAlignment="1" applyProtection="1">
      <alignment horizontal="center" vertical="center" wrapText="1"/>
    </xf>
    <xf numFmtId="0" fontId="32" fillId="3" borderId="1" xfId="56" applyFont="1" applyFill="1" applyBorder="1" applyAlignment="1" applyProtection="1">
      <alignment horizontal="left" vertical="center" wrapText="1"/>
    </xf>
    <xf numFmtId="179" fontId="33" fillId="3" borderId="1" xfId="56" applyNumberFormat="1" applyFont="1" applyFill="1" applyBorder="1" applyAlignment="1" applyProtection="1">
      <alignment horizontal="center"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vertical="center" wrapText="1"/>
    </xf>
    <xf numFmtId="0" fontId="33"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0" fillId="0" borderId="0" xfId="0"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31" fillId="0" borderId="0" xfId="55" applyNumberFormat="1" applyFont="1" applyFill="1" applyBorder="1" applyAlignment="1">
      <alignment horizontal="center" vertical="center"/>
    </xf>
    <xf numFmtId="0" fontId="34" fillId="0" borderId="0" xfId="55" applyNumberFormat="1" applyFont="1" applyFill="1" applyBorder="1" applyAlignment="1">
      <alignment vertical="center"/>
    </xf>
    <xf numFmtId="0" fontId="34" fillId="0" borderId="0" xfId="55" applyNumberFormat="1" applyFont="1" applyFill="1" applyBorder="1" applyAlignment="1">
      <alignment vertical="center" wrapText="1"/>
    </xf>
    <xf numFmtId="0" fontId="34" fillId="0" borderId="0" xfId="55" applyNumberFormat="1" applyFont="1" applyFill="1" applyBorder="1" applyAlignment="1">
      <alignment horizontal="center" vertical="center"/>
    </xf>
    <xf numFmtId="0" fontId="34" fillId="0" borderId="0" xfId="55" applyNumberFormat="1" applyFont="1" applyFill="1" applyBorder="1" applyAlignment="1">
      <alignment horizontal="left" vertical="center" wrapText="1"/>
    </xf>
    <xf numFmtId="0" fontId="31" fillId="0" borderId="0" xfId="55" applyNumberFormat="1" applyFont="1" applyFill="1" applyBorder="1" applyAlignment="1">
      <alignment horizontal="left" vertical="center"/>
    </xf>
    <xf numFmtId="0" fontId="35" fillId="0" borderId="0" xfId="55" applyNumberFormat="1" applyFont="1" applyFill="1" applyBorder="1" applyAlignment="1">
      <alignment horizontal="center" vertical="center"/>
    </xf>
    <xf numFmtId="0" fontId="34" fillId="0" borderId="0" xfId="55" applyNumberFormat="1" applyFont="1" applyFill="1" applyAlignment="1">
      <alignment horizontal="right" vertical="center" wrapText="1"/>
    </xf>
    <xf numFmtId="0" fontId="27" fillId="0" borderId="2" xfId="55" applyNumberFormat="1" applyFont="1" applyFill="1" applyBorder="1" applyAlignment="1">
      <alignment horizontal="center" vertical="center" wrapText="1"/>
    </xf>
    <xf numFmtId="0" fontId="27" fillId="0" borderId="29" xfId="55" applyNumberFormat="1" applyFont="1" applyFill="1" applyBorder="1" applyAlignment="1">
      <alignment horizontal="center" vertical="center" wrapText="1"/>
    </xf>
    <xf numFmtId="0" fontId="27" fillId="0" borderId="3" xfId="55" applyNumberFormat="1" applyFont="1" applyFill="1" applyBorder="1" applyAlignment="1">
      <alignment horizontal="center" vertical="center" wrapText="1"/>
    </xf>
    <xf numFmtId="0" fontId="31" fillId="0" borderId="1" xfId="55" applyNumberFormat="1" applyFont="1" applyFill="1" applyBorder="1" applyAlignment="1">
      <alignment horizontal="center" vertical="center"/>
    </xf>
    <xf numFmtId="0" fontId="31" fillId="0" borderId="2" xfId="55" applyNumberFormat="1" applyFont="1" applyFill="1" applyBorder="1" applyAlignment="1">
      <alignment horizontal="center" vertical="center" wrapText="1"/>
    </xf>
    <xf numFmtId="0" fontId="31" fillId="0" borderId="3" xfId="55" applyNumberFormat="1" applyFont="1" applyFill="1" applyBorder="1" applyAlignment="1">
      <alignment horizontal="center" vertical="center"/>
    </xf>
    <xf numFmtId="0" fontId="0" fillId="3" borderId="1" xfId="56" applyFont="1" applyFill="1" applyBorder="1" applyAlignment="1" applyProtection="1">
      <alignment horizontal="center" vertical="center" wrapText="1"/>
    </xf>
    <xf numFmtId="0" fontId="34" fillId="0" borderId="1" xfId="0" applyFont="1" applyFill="1" applyBorder="1" applyAlignment="1">
      <alignment vertical="center" wrapText="1"/>
    </xf>
    <xf numFmtId="179" fontId="0" fillId="3" borderId="1" xfId="56" applyNumberFormat="1" applyFont="1" applyFill="1" applyBorder="1" applyAlignment="1" applyProtection="1">
      <alignment horizontal="center" vertical="center" wrapText="1"/>
    </xf>
    <xf numFmtId="0" fontId="34" fillId="4" borderId="1" xfId="55" applyNumberFormat="1" applyFont="1" applyFill="1" applyBorder="1" applyAlignment="1">
      <alignment horizontal="center" vertical="center" wrapText="1"/>
    </xf>
    <xf numFmtId="0" fontId="34" fillId="0" borderId="1" xfId="55" applyNumberFormat="1" applyFont="1" applyFill="1" applyBorder="1" applyAlignment="1">
      <alignment vertical="center" wrapText="1"/>
    </xf>
    <xf numFmtId="0" fontId="0" fillId="0" borderId="1" xfId="0" applyFont="1" applyFill="1" applyBorder="1" applyAlignment="1">
      <alignment vertical="center" wrapText="1"/>
    </xf>
    <xf numFmtId="0" fontId="34" fillId="3" borderId="1" xfId="55" applyNumberFormat="1" applyFont="1" applyFill="1" applyBorder="1" applyAlignment="1">
      <alignment vertical="center" wrapText="1"/>
    </xf>
    <xf numFmtId="0" fontId="36" fillId="0" borderId="1" xfId="0" applyFont="1" applyFill="1" applyBorder="1" applyAlignment="1">
      <alignment vertical="center" wrapText="1"/>
    </xf>
    <xf numFmtId="0" fontId="36" fillId="0" borderId="2" xfId="0" applyFont="1" applyFill="1" applyBorder="1" applyAlignment="1">
      <alignment vertical="center" wrapText="1"/>
    </xf>
    <xf numFmtId="176" fontId="0" fillId="0" borderId="3" xfId="8" applyNumberFormat="1" applyFont="1" applyBorder="1">
      <alignment vertical="center"/>
    </xf>
    <xf numFmtId="0" fontId="34" fillId="0" borderId="1" xfId="55" applyNumberFormat="1" applyFont="1" applyFill="1" applyBorder="1" applyAlignment="1">
      <alignment vertical="center"/>
    </xf>
    <xf numFmtId="0" fontId="34" fillId="0" borderId="2" xfId="55" applyNumberFormat="1" applyFont="1" applyFill="1" applyBorder="1" applyAlignment="1">
      <alignment horizontal="center" vertical="center" wrapText="1"/>
    </xf>
    <xf numFmtId="0" fontId="34" fillId="0" borderId="1" xfId="55" applyNumberFormat="1" applyFont="1" applyFill="1" applyBorder="1" applyAlignment="1">
      <alignment horizontal="center" vertical="center" wrapText="1"/>
    </xf>
    <xf numFmtId="176" fontId="34" fillId="0" borderId="3" xfId="8" applyNumberFormat="1" applyFont="1" applyFill="1" applyBorder="1" applyAlignment="1">
      <alignment horizontal="right" vertical="center"/>
    </xf>
    <xf numFmtId="0" fontId="34" fillId="0" borderId="1" xfId="55" applyNumberFormat="1" applyFont="1" applyFill="1" applyBorder="1" applyAlignment="1">
      <alignment horizontal="right" vertical="center"/>
    </xf>
    <xf numFmtId="0" fontId="34" fillId="0" borderId="1" xfId="55" applyNumberFormat="1" applyFont="1" applyFill="1" applyBorder="1" applyAlignment="1">
      <alignment horizontal="right" vertical="center" wrapText="1"/>
    </xf>
    <xf numFmtId="0" fontId="31" fillId="0" borderId="12" xfId="55" applyNumberFormat="1" applyFont="1" applyFill="1" applyBorder="1" applyAlignment="1">
      <alignment horizontal="center" vertical="center" wrapText="1"/>
    </xf>
    <xf numFmtId="0" fontId="31" fillId="0" borderId="23" xfId="55" applyNumberFormat="1" applyFont="1" applyFill="1" applyBorder="1" applyAlignment="1">
      <alignment horizontal="center" vertical="center" wrapText="1"/>
    </xf>
    <xf numFmtId="0" fontId="36" fillId="0" borderId="1" xfId="55" applyNumberFormat="1" applyFont="1" applyFill="1" applyBorder="1" applyAlignment="1">
      <alignment horizontal="left" vertical="center" wrapText="1"/>
    </xf>
    <xf numFmtId="0" fontId="34" fillId="0" borderId="1" xfId="55" applyNumberFormat="1" applyFont="1" applyFill="1" applyBorder="1" applyAlignment="1">
      <alignment horizontal="left" vertical="center" wrapText="1"/>
    </xf>
    <xf numFmtId="0" fontId="0" fillId="0" borderId="0" xfId="0" applyFill="1" applyBorder="1" applyAlignment="1">
      <alignment horizontal="center" vertical="center"/>
    </xf>
    <xf numFmtId="0" fontId="7" fillId="0" borderId="0" xfId="0" applyFont="1" applyFill="1" applyBorder="1" applyAlignment="1">
      <alignment vertical="center"/>
    </xf>
    <xf numFmtId="0" fontId="37" fillId="0" borderId="0"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Fill="1" applyBorder="1" applyAlignment="1">
      <alignment vertical="center" wrapText="1"/>
    </xf>
    <xf numFmtId="179" fontId="0" fillId="0" borderId="1" xfId="0" applyNumberFormat="1" applyFill="1" applyBorder="1" applyAlignment="1">
      <alignment horizontal="center" vertical="center" wrapText="1"/>
    </xf>
    <xf numFmtId="179" fontId="0" fillId="0" borderId="1" xfId="0" applyNumberFormat="1" applyFill="1" applyBorder="1" applyAlignment="1">
      <alignment horizontal="center" vertical="center"/>
    </xf>
    <xf numFmtId="0" fontId="0" fillId="0" borderId="2" xfId="0" applyFill="1" applyBorder="1" applyAlignment="1">
      <alignment vertical="center"/>
    </xf>
    <xf numFmtId="0" fontId="29" fillId="0" borderId="0" xfId="0" applyFont="1" applyFill="1" applyBorder="1" applyAlignment="1"/>
    <xf numFmtId="0" fontId="38" fillId="5" borderId="0" xfId="0" applyFont="1" applyFill="1" applyBorder="1" applyAlignment="1">
      <alignment horizontal="left" vertical="center"/>
    </xf>
    <xf numFmtId="0" fontId="39" fillId="5" borderId="0" xfId="0" applyFont="1" applyFill="1" applyAlignment="1">
      <alignment horizontal="center" vertical="center"/>
    </xf>
    <xf numFmtId="0" fontId="40" fillId="5" borderId="30" xfId="0" applyFont="1" applyFill="1" applyBorder="1" applyAlignment="1">
      <alignment horizontal="left" vertical="center"/>
    </xf>
    <xf numFmtId="0" fontId="38" fillId="5" borderId="30" xfId="0" applyFont="1" applyFill="1" applyBorder="1" applyAlignment="1">
      <alignment horizontal="center" vertical="center"/>
    </xf>
    <xf numFmtId="0" fontId="41" fillId="5" borderId="30" xfId="0" applyFont="1" applyFill="1" applyBorder="1" applyAlignment="1">
      <alignment horizontal="right" vertical="center"/>
    </xf>
    <xf numFmtId="0" fontId="42" fillId="3" borderId="28" xfId="0" applyFont="1" applyFill="1" applyBorder="1" applyAlignment="1">
      <alignment horizontal="center" vertical="center"/>
    </xf>
    <xf numFmtId="0" fontId="42" fillId="3" borderId="31" xfId="0" applyFont="1" applyFill="1" applyBorder="1" applyAlignment="1">
      <alignment horizontal="center" vertical="center"/>
    </xf>
    <xf numFmtId="0" fontId="43" fillId="3" borderId="31" xfId="0" applyFont="1" applyFill="1" applyBorder="1" applyAlignment="1">
      <alignment horizontal="center" vertical="center"/>
    </xf>
    <xf numFmtId="0" fontId="44" fillId="0" borderId="28" xfId="0" applyFont="1" applyFill="1" applyBorder="1" applyAlignment="1">
      <alignment horizontal="center" vertical="center" wrapText="1"/>
    </xf>
    <xf numFmtId="0" fontId="45" fillId="4" borderId="1" xfId="55" applyNumberFormat="1" applyFont="1" applyFill="1" applyBorder="1" applyAlignment="1" applyProtection="1">
      <alignment horizontal="center" vertical="center" wrapText="1"/>
    </xf>
    <xf numFmtId="0" fontId="45" fillId="0" borderId="1" xfId="0" applyFont="1" applyFill="1" applyBorder="1" applyAlignment="1">
      <alignment horizontal="center" vertical="center" wrapText="1"/>
    </xf>
    <xf numFmtId="0" fontId="44" fillId="0" borderId="31" xfId="0" applyFont="1" applyFill="1" applyBorder="1" applyAlignment="1">
      <alignment horizontal="center" vertical="center" wrapText="1"/>
    </xf>
    <xf numFmtId="0" fontId="42" fillId="3" borderId="28" xfId="0" applyFont="1" applyFill="1" applyBorder="1" applyAlignment="1">
      <alignment horizontal="left" vertical="center"/>
    </xf>
    <xf numFmtId="3" fontId="42" fillId="3" borderId="31" xfId="0" applyNumberFormat="1" applyFont="1" applyFill="1" applyBorder="1" applyAlignment="1">
      <alignment horizontal="center" vertical="center"/>
    </xf>
    <xf numFmtId="4" fontId="42" fillId="3" borderId="31" xfId="0" applyNumberFormat="1" applyFont="1" applyFill="1" applyBorder="1" applyAlignment="1">
      <alignment horizontal="center" vertical="center"/>
    </xf>
    <xf numFmtId="0" fontId="42" fillId="3" borderId="31" xfId="0" applyFont="1" applyFill="1" applyBorder="1" applyAlignment="1">
      <alignment horizontal="left" vertical="center"/>
    </xf>
    <xf numFmtId="0" fontId="44" fillId="3" borderId="31" xfId="0" applyFont="1" applyFill="1" applyBorder="1" applyAlignment="1">
      <alignment horizontal="left" vertical="center"/>
    </xf>
    <xf numFmtId="3" fontId="44" fillId="3" borderId="31" xfId="0" applyNumberFormat="1" applyFont="1" applyFill="1" applyBorder="1" applyAlignment="1">
      <alignment horizontal="right" vertical="center"/>
    </xf>
    <xf numFmtId="0" fontId="44" fillId="3" borderId="28" xfId="0" applyFont="1" applyFill="1" applyBorder="1" applyAlignment="1">
      <alignment horizontal="left" vertical="center"/>
    </xf>
    <xf numFmtId="4" fontId="44" fillId="3" borderId="31" xfId="0" applyNumberFormat="1" applyFont="1" applyFill="1" applyBorder="1" applyAlignment="1">
      <alignment horizontal="center" vertical="center"/>
    </xf>
    <xf numFmtId="3" fontId="44" fillId="3" borderId="31" xfId="0" applyNumberFormat="1" applyFont="1" applyFill="1" applyBorder="1" applyAlignment="1">
      <alignment horizontal="center" vertical="center"/>
    </xf>
    <xf numFmtId="3" fontId="42" fillId="3" borderId="31" xfId="0" applyNumberFormat="1" applyFont="1" applyFill="1" applyBorder="1" applyAlignment="1">
      <alignment horizontal="right" vertical="center"/>
    </xf>
    <xf numFmtId="3" fontId="44" fillId="3" borderId="31" xfId="0" applyNumberFormat="1" applyFont="1" applyFill="1" applyBorder="1" applyAlignment="1">
      <alignment horizontal="left" vertical="center"/>
    </xf>
    <xf numFmtId="4" fontId="44" fillId="3" borderId="31" xfId="0" applyNumberFormat="1" applyFont="1" applyFill="1" applyBorder="1" applyAlignment="1">
      <alignment horizontal="left" vertical="center"/>
    </xf>
    <xf numFmtId="0" fontId="46" fillId="5" borderId="30" xfId="0" applyFont="1" applyFill="1" applyBorder="1" applyAlignment="1">
      <alignment horizontal="center" vertical="center"/>
    </xf>
    <xf numFmtId="0" fontId="44" fillId="3" borderId="31" xfId="0" applyFont="1" applyFill="1" applyBorder="1" applyAlignment="1">
      <alignment horizontal="right" vertical="center"/>
    </xf>
    <xf numFmtId="0" fontId="44" fillId="3" borderId="28" xfId="0" applyFont="1" applyFill="1" applyBorder="1" applyAlignment="1">
      <alignment horizontal="distributed" vertical="center"/>
    </xf>
    <xf numFmtId="0" fontId="44" fillId="3" borderId="31" xfId="0" applyFont="1" applyFill="1" applyBorder="1" applyAlignment="1">
      <alignment horizontal="distributed" vertical="center"/>
    </xf>
    <xf numFmtId="0" fontId="45"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right" vertical="center"/>
    </xf>
    <xf numFmtId="0" fontId="47" fillId="0" borderId="0" xfId="0" applyFont="1" applyFill="1" applyBorder="1" applyAlignment="1">
      <alignment horizontal="center" vertical="center" wrapText="1"/>
    </xf>
    <xf numFmtId="0" fontId="45" fillId="3" borderId="1" xfId="0" applyFont="1" applyFill="1" applyBorder="1" applyAlignment="1">
      <alignment horizontal="center" vertical="center"/>
    </xf>
    <xf numFmtId="0" fontId="45" fillId="0" borderId="12" xfId="0" applyFont="1" applyFill="1" applyBorder="1" applyAlignment="1">
      <alignment horizontal="center" vertical="center" wrapText="1"/>
    </xf>
    <xf numFmtId="0" fontId="45" fillId="3" borderId="12" xfId="0" applyFont="1" applyFill="1" applyBorder="1" applyAlignment="1">
      <alignment horizontal="center" vertical="center"/>
    </xf>
    <xf numFmtId="0" fontId="45" fillId="0" borderId="23" xfId="0" applyFont="1" applyFill="1" applyBorder="1" applyAlignment="1">
      <alignment horizontal="center" vertical="center" wrapText="1"/>
    </xf>
    <xf numFmtId="0" fontId="8" fillId="0" borderId="23" xfId="0" applyFont="1" applyFill="1" applyBorder="1" applyAlignment="1">
      <alignment horizontal="center" vertical="center" wrapText="1"/>
    </xf>
    <xf numFmtId="179" fontId="45" fillId="3" borderId="23" xfId="0" applyNumberFormat="1" applyFont="1" applyFill="1" applyBorder="1" applyAlignment="1">
      <alignment vertical="center"/>
    </xf>
    <xf numFmtId="0" fontId="45" fillId="3" borderId="1" xfId="0" applyFont="1" applyFill="1" applyBorder="1" applyAlignment="1">
      <alignment vertical="center"/>
    </xf>
    <xf numFmtId="0" fontId="45" fillId="3" borderId="2" xfId="0" applyFont="1" applyFill="1" applyBorder="1" applyAlignment="1">
      <alignment vertical="center"/>
    </xf>
    <xf numFmtId="179" fontId="45" fillId="3" borderId="1" xfId="55" applyNumberFormat="1" applyFont="1" applyFill="1" applyBorder="1" applyAlignment="1" applyProtection="1">
      <alignment vertical="center"/>
    </xf>
    <xf numFmtId="0" fontId="8" fillId="3" borderId="1" xfId="0" applyFont="1" applyFill="1" applyBorder="1" applyAlignment="1">
      <alignment vertical="center"/>
    </xf>
    <xf numFmtId="0" fontId="8" fillId="3" borderId="2" xfId="0" applyFont="1" applyFill="1" applyBorder="1" applyAlignment="1">
      <alignment vertical="center"/>
    </xf>
    <xf numFmtId="179" fontId="8" fillId="3" borderId="1" xfId="55" applyNumberFormat="1" applyFont="1" applyFill="1" applyBorder="1" applyAlignment="1" applyProtection="1">
      <alignment vertical="center"/>
    </xf>
    <xf numFmtId="179" fontId="8" fillId="0" borderId="1" xfId="55" applyNumberFormat="1" applyFont="1" applyFill="1" applyBorder="1" applyAlignment="1" applyProtection="1">
      <alignment vertical="center"/>
    </xf>
    <xf numFmtId="0" fontId="8" fillId="3" borderId="2" xfId="0" applyFont="1" applyFill="1" applyBorder="1" applyAlignment="1">
      <alignment vertical="center" wrapText="1"/>
    </xf>
    <xf numFmtId="0" fontId="45" fillId="3" borderId="32" xfId="0" applyFont="1" applyFill="1" applyBorder="1" applyAlignment="1">
      <alignment horizontal="center" vertical="center"/>
    </xf>
    <xf numFmtId="0" fontId="45" fillId="3" borderId="33" xfId="0" applyFont="1" applyFill="1" applyBorder="1" applyAlignment="1">
      <alignment horizontal="center" vertical="center"/>
    </xf>
    <xf numFmtId="179" fontId="8" fillId="3" borderId="1" xfId="0" applyNumberFormat="1" applyFont="1" applyFill="1" applyBorder="1" applyAlignment="1">
      <alignment vertical="center"/>
    </xf>
    <xf numFmtId="179" fontId="8" fillId="0" borderId="1" xfId="0" applyNumberFormat="1" applyFont="1" applyFill="1" applyBorder="1" applyAlignment="1">
      <alignment vertical="center"/>
    </xf>
    <xf numFmtId="0" fontId="8" fillId="0" borderId="0" xfId="0" applyFont="1" applyFill="1" applyBorder="1" applyAlignment="1">
      <alignment vertical="center"/>
    </xf>
    <xf numFmtId="0" fontId="20" fillId="0" borderId="0" xfId="0" applyFont="1" applyFill="1" applyBorder="1" applyAlignment="1">
      <alignment vertical="center"/>
    </xf>
    <xf numFmtId="0" fontId="45" fillId="0" borderId="0" xfId="0" applyFont="1" applyFill="1" applyBorder="1" applyAlignment="1">
      <alignment vertical="center"/>
    </xf>
    <xf numFmtId="0" fontId="14" fillId="0" borderId="0" xfId="0" applyFont="1" applyFill="1" applyBorder="1" applyAlignment="1">
      <alignment vertical="center"/>
    </xf>
    <xf numFmtId="0" fontId="47" fillId="0" borderId="0" xfId="0" applyFont="1" applyFill="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0" fontId="45" fillId="2" borderId="1" xfId="0" applyNumberFormat="1" applyFont="1" applyFill="1" applyBorder="1" applyAlignment="1" applyProtection="1">
      <alignment horizontal="center" vertical="center"/>
      <protection locked="0"/>
    </xf>
    <xf numFmtId="0" fontId="45" fillId="0" borderId="1" xfId="0" applyNumberFormat="1" applyFont="1" applyFill="1" applyBorder="1" applyAlignment="1" applyProtection="1">
      <alignment horizontal="center" vertical="center"/>
      <protection locked="0"/>
    </xf>
    <xf numFmtId="0" fontId="8" fillId="2" borderId="8" xfId="0" applyNumberFormat="1" applyFont="1" applyFill="1" applyBorder="1" applyAlignment="1" applyProtection="1">
      <alignment horizontal="left" vertical="center"/>
      <protection locked="0"/>
    </xf>
    <xf numFmtId="0" fontId="8" fillId="0" borderId="34" xfId="0" applyNumberFormat="1" applyFont="1" applyFill="1" applyBorder="1" applyAlignment="1" applyProtection="1">
      <alignment horizontal="left" vertical="center"/>
      <protection locked="0"/>
    </xf>
    <xf numFmtId="179" fontId="48" fillId="0" borderId="8" xfId="0" applyNumberFormat="1" applyFont="1" applyFill="1" applyBorder="1" applyAlignment="1" applyProtection="1">
      <alignment horizontal="right" vertical="center"/>
      <protection locked="0"/>
    </xf>
    <xf numFmtId="0" fontId="8" fillId="0" borderId="35" xfId="0" applyNumberFormat="1" applyFont="1" applyFill="1" applyBorder="1" applyAlignment="1" applyProtection="1">
      <alignment horizontal="left" vertical="center"/>
      <protection locked="0"/>
    </xf>
    <xf numFmtId="0" fontId="8" fillId="0" borderId="8" xfId="0" applyNumberFormat="1" applyFont="1" applyFill="1" applyBorder="1" applyAlignment="1" applyProtection="1">
      <alignment horizontal="left" vertical="center"/>
      <protection locked="0"/>
    </xf>
    <xf numFmtId="0" fontId="8" fillId="0" borderId="36" xfId="0" applyNumberFormat="1" applyFont="1" applyFill="1" applyBorder="1" applyAlignment="1" applyProtection="1">
      <alignment horizontal="left" vertical="center"/>
      <protection locked="0"/>
    </xf>
    <xf numFmtId="0" fontId="8" fillId="0" borderId="0" xfId="0" applyNumberFormat="1" applyFont="1" applyFill="1" applyAlignment="1" applyProtection="1">
      <alignment horizontal="left" vertical="center"/>
      <protection locked="0"/>
    </xf>
    <xf numFmtId="0" fontId="8" fillId="2" borderId="7" xfId="0" applyNumberFormat="1" applyFont="1" applyFill="1" applyBorder="1" applyAlignment="1" applyProtection="1">
      <alignment horizontal="left" vertical="center"/>
      <protection locked="0"/>
    </xf>
    <xf numFmtId="0" fontId="8" fillId="0" borderId="1" xfId="0" applyFont="1" applyFill="1" applyBorder="1" applyAlignment="1"/>
    <xf numFmtId="0" fontId="8" fillId="3" borderId="1" xfId="0" applyFont="1" applyFill="1" applyBorder="1" applyAlignment="1">
      <alignment horizontal="left" vertical="center" shrinkToFit="1"/>
    </xf>
    <xf numFmtId="179" fontId="8" fillId="0" borderId="3" xfId="0" applyNumberFormat="1" applyFont="1" applyFill="1" applyBorder="1" applyAlignment="1">
      <alignment vertical="center"/>
    </xf>
    <xf numFmtId="0" fontId="45" fillId="3" borderId="1" xfId="0" applyFont="1" applyFill="1" applyBorder="1" applyAlignment="1">
      <alignment horizontal="center" vertical="center" shrinkToFit="1"/>
    </xf>
    <xf numFmtId="179" fontId="49" fillId="0" borderId="8" xfId="0" applyNumberFormat="1" applyFont="1" applyFill="1" applyBorder="1" applyAlignment="1" applyProtection="1">
      <alignment horizontal="right" vertical="center"/>
      <protection locked="0"/>
    </xf>
    <xf numFmtId="0" fontId="50" fillId="0" borderId="0" xfId="0" applyFont="1" applyFill="1" applyBorder="1" applyAlignment="1">
      <alignment horizontal="center"/>
    </xf>
    <xf numFmtId="0" fontId="8" fillId="0" borderId="0" xfId="0" applyFont="1" applyFill="1" applyBorder="1" applyAlignment="1">
      <alignment horizontal="center"/>
    </xf>
    <xf numFmtId="0" fontId="45" fillId="0" borderId="2" xfId="0" applyFont="1" applyFill="1" applyBorder="1" applyAlignment="1">
      <alignment horizontal="center" vertical="center"/>
    </xf>
    <xf numFmtId="0" fontId="45" fillId="0" borderId="29"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1" xfId="0" applyFont="1" applyFill="1" applyBorder="1" applyAlignment="1">
      <alignment vertical="center"/>
    </xf>
    <xf numFmtId="179" fontId="8" fillId="0" borderId="1" xfId="0" applyNumberFormat="1" applyFont="1" applyFill="1" applyBorder="1" applyAlignment="1">
      <alignment vertical="center" wrapText="1"/>
    </xf>
    <xf numFmtId="182" fontId="8" fillId="0" borderId="1" xfId="0" applyNumberFormat="1" applyFont="1" applyFill="1" applyBorder="1" applyAlignment="1">
      <alignment vertical="center" wrapText="1"/>
    </xf>
    <xf numFmtId="1" fontId="14" fillId="0" borderId="1" xfId="0" applyNumberFormat="1" applyFont="1" applyFill="1" applyBorder="1" applyAlignment="1">
      <alignment vertical="center"/>
    </xf>
    <xf numFmtId="179" fontId="8" fillId="0" borderId="20" xfId="8" applyNumberFormat="1" applyFont="1" applyFill="1" applyBorder="1" applyAlignment="1">
      <alignment horizontal="right" vertical="center" shrinkToFit="1"/>
    </xf>
    <xf numFmtId="0" fontId="8" fillId="0" borderId="1" xfId="0" applyFont="1" applyFill="1" applyBorder="1" applyAlignment="1">
      <alignment vertical="center"/>
    </xf>
    <xf numFmtId="179" fontId="8" fillId="0" borderId="1" xfId="8" applyNumberFormat="1" applyFont="1" applyBorder="1" applyAlignment="1">
      <alignment vertical="center"/>
    </xf>
    <xf numFmtId="3" fontId="8" fillId="0" borderId="1" xfId="0" applyNumberFormat="1" applyFont="1" applyFill="1" applyBorder="1" applyAlignment="1">
      <alignment vertical="center" wrapText="1"/>
    </xf>
    <xf numFmtId="0" fontId="14" fillId="0" borderId="1" xfId="0" applyFont="1" applyFill="1" applyBorder="1" applyAlignment="1">
      <alignment vertical="center"/>
    </xf>
    <xf numFmtId="179" fontId="8" fillId="0" borderId="6" xfId="8" applyNumberFormat="1" applyFont="1" applyFill="1" applyBorder="1" applyAlignment="1">
      <alignment horizontal="right" vertical="center" shrinkToFit="1"/>
    </xf>
    <xf numFmtId="179" fontId="8" fillId="0" borderId="5" xfId="8" applyNumberFormat="1" applyFont="1" applyFill="1" applyBorder="1" applyAlignment="1">
      <alignment horizontal="right" vertical="center" shrinkToFit="1"/>
    </xf>
    <xf numFmtId="1" fontId="14" fillId="0" borderId="1" xfId="0" applyNumberFormat="1" applyFont="1" applyFill="1" applyBorder="1" applyAlignment="1">
      <alignment horizontal="left" vertical="center"/>
    </xf>
    <xf numFmtId="179" fontId="51" fillId="0" borderId="5" xfId="8" applyNumberFormat="1" applyFont="1" applyFill="1" applyBorder="1" applyAlignment="1">
      <alignment horizontal="right" vertical="center" shrinkToFit="1"/>
    </xf>
    <xf numFmtId="0" fontId="45" fillId="0" borderId="1" xfId="0" applyFont="1" applyFill="1" applyBorder="1" applyAlignment="1">
      <alignment vertical="center" wrapText="1"/>
    </xf>
    <xf numFmtId="0" fontId="8" fillId="0" borderId="1" xfId="0" applyFont="1" applyFill="1" applyBorder="1" applyAlignment="1">
      <alignment vertical="center" wrapText="1"/>
    </xf>
    <xf numFmtId="0" fontId="3" fillId="0" borderId="1" xfId="30" applyFont="1" applyFill="1" applyBorder="1" applyAlignment="1">
      <alignment horizontal="left" vertical="center" wrapText="1" indent="2"/>
    </xf>
    <xf numFmtId="0" fontId="14" fillId="0" borderId="1" xfId="0" applyFont="1" applyFill="1" applyBorder="1" applyAlignment="1" applyProtection="1">
      <alignment vertical="center"/>
      <protection locked="0"/>
    </xf>
    <xf numFmtId="179" fontId="52" fillId="0" borderId="5" xfId="8" applyNumberFormat="1" applyFont="1" applyFill="1" applyBorder="1" applyAlignment="1">
      <alignment horizontal="right" vertical="center" shrinkToFit="1"/>
    </xf>
    <xf numFmtId="0" fontId="8" fillId="0" borderId="1" xfId="0" applyFont="1" applyFill="1" applyBorder="1" applyAlignment="1" applyProtection="1">
      <alignment vertical="center"/>
      <protection locked="0"/>
    </xf>
    <xf numFmtId="179" fontId="53" fillId="0" borderId="1" xfId="8" applyNumberFormat="1" applyFont="1" applyFill="1" applyBorder="1">
      <alignment vertical="center"/>
    </xf>
    <xf numFmtId="179" fontId="8" fillId="0" borderId="1" xfId="14" applyNumberFormat="1" applyFont="1" applyFill="1" applyBorder="1" applyAlignment="1" applyProtection="1">
      <alignment horizontal="right" vertical="center"/>
      <protection locked="0"/>
    </xf>
    <xf numFmtId="1" fontId="8" fillId="0" borderId="1" xfId="0" applyNumberFormat="1" applyFont="1" applyFill="1" applyBorder="1" applyAlignment="1">
      <alignment horizontal="left" vertical="center"/>
    </xf>
    <xf numFmtId="0" fontId="8" fillId="0" borderId="1" xfId="0" applyFont="1" applyFill="1" applyBorder="1" applyAlignment="1">
      <alignment horizontal="left" vertical="center" wrapText="1"/>
    </xf>
    <xf numFmtId="179" fontId="8" fillId="0" borderId="1" xfId="14" applyNumberFormat="1" applyFont="1" applyFill="1" applyBorder="1" applyAlignment="1">
      <alignment horizontal="right" vertical="center"/>
    </xf>
    <xf numFmtId="0" fontId="8" fillId="0" borderId="1" xfId="0" applyFont="1" applyFill="1" applyBorder="1" applyAlignment="1">
      <alignment horizontal="left" vertical="center" wrapText="1" indent="1"/>
    </xf>
    <xf numFmtId="0" fontId="45"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protection locked="0"/>
    </xf>
    <xf numFmtId="179" fontId="54" fillId="0" borderId="1" xfId="0" applyNumberFormat="1" applyFont="1" applyFill="1" applyBorder="1" applyAlignment="1">
      <alignment vertical="center" wrapText="1"/>
    </xf>
    <xf numFmtId="0" fontId="29" fillId="0" borderId="1" xfId="0" applyFont="1" applyFill="1" applyBorder="1" applyAlignment="1">
      <alignment vertical="center"/>
    </xf>
    <xf numFmtId="3" fontId="8" fillId="0" borderId="1" xfId="22" applyNumberFormat="1" applyFont="1" applyBorder="1" applyAlignment="1">
      <alignment vertical="center"/>
    </xf>
    <xf numFmtId="179" fontId="8" fillId="0" borderId="1" xfId="8" applyNumberFormat="1" applyFont="1" applyFill="1" applyBorder="1" applyAlignment="1">
      <alignment vertical="center"/>
    </xf>
    <xf numFmtId="0" fontId="45" fillId="0" borderId="1" xfId="0" applyFont="1" applyFill="1" applyBorder="1" applyAlignment="1" applyProtection="1">
      <alignment vertical="center"/>
      <protection locked="0"/>
    </xf>
    <xf numFmtId="179" fontId="8" fillId="0" borderId="1" xfId="8" applyNumberFormat="1" applyFont="1" applyFill="1" applyBorder="1" applyAlignment="1">
      <alignment horizontal="right" vertical="center" shrinkToFit="1"/>
    </xf>
    <xf numFmtId="0" fontId="8" fillId="0" borderId="1" xfId="22" applyNumberFormat="1" applyFont="1" applyBorder="1" applyAlignment="1">
      <alignment vertical="center"/>
    </xf>
    <xf numFmtId="0" fontId="45" fillId="0" borderId="1" xfId="0" applyFont="1" applyFill="1" applyBorder="1" applyAlignment="1">
      <alignment horizontal="left" vertical="center"/>
    </xf>
    <xf numFmtId="179" fontId="8" fillId="0" borderId="1" xfId="22" applyNumberFormat="1" applyFont="1" applyBorder="1" applyAlignment="1">
      <alignment vertical="center"/>
    </xf>
    <xf numFmtId="0" fontId="55" fillId="0" borderId="1" xfId="0" applyFont="1" applyFill="1" applyBorder="1" applyAlignment="1" applyProtection="1">
      <alignment vertical="center"/>
      <protection locked="0"/>
    </xf>
    <xf numFmtId="3" fontId="8" fillId="3" borderId="1" xfId="22" applyNumberFormat="1" applyFont="1" applyFill="1" applyBorder="1" applyAlignment="1">
      <alignment vertical="center"/>
    </xf>
    <xf numFmtId="179" fontId="8" fillId="0" borderId="0" xfId="0" applyNumberFormat="1" applyFont="1" applyFill="1" applyBorder="1" applyAlignment="1"/>
    <xf numFmtId="0" fontId="56" fillId="0" borderId="0" xfId="0" applyFont="1" applyFill="1" applyBorder="1" applyAlignment="1">
      <alignment horizontal="center"/>
    </xf>
    <xf numFmtId="179" fontId="14" fillId="0" borderId="0" xfId="0" applyNumberFormat="1" applyFont="1" applyFill="1" applyBorder="1" applyAlignment="1">
      <alignment horizontal="right" vertical="center" wrapText="1"/>
    </xf>
    <xf numFmtId="0" fontId="45" fillId="0" borderId="0" xfId="0" applyFont="1" applyFill="1" applyBorder="1" applyAlignment="1">
      <alignment horizontal="center"/>
    </xf>
    <xf numFmtId="0" fontId="45" fillId="0" borderId="0" xfId="0" applyFont="1" applyFill="1" applyBorder="1" applyAlignment="1">
      <alignment horizontal="center" vertical="center" wrapText="1"/>
    </xf>
    <xf numFmtId="177" fontId="14" fillId="0" borderId="0" xfId="0" applyNumberFormat="1" applyFont="1" applyFill="1" applyBorder="1" applyAlignment="1"/>
    <xf numFmtId="179" fontId="8" fillId="3" borderId="1" xfId="0" applyNumberFormat="1" applyFont="1" applyFill="1" applyBorder="1" applyAlignment="1">
      <alignment vertical="center" wrapText="1"/>
    </xf>
    <xf numFmtId="182" fontId="8" fillId="0" borderId="0" xfId="0" applyNumberFormat="1" applyFont="1" applyFill="1" applyBorder="1" applyAlignment="1">
      <alignment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57" fillId="0" borderId="0" xfId="0" applyFont="1" applyFill="1" applyBorder="1" applyAlignment="1">
      <alignment vertical="center"/>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0" fontId="58" fillId="0" borderId="0" xfId="0" applyFont="1" applyFill="1" applyBorder="1" applyAlignment="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Sheet42" xfId="13"/>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千位分隔_附件2"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40% - Accent5 4 2" xfId="30"/>
    <cellStyle name="20% - 强调文字颜色 6" xfId="31" builtinId="50"/>
    <cellStyle name="强调文字颜色 2" xfId="32" builtinId="33"/>
    <cellStyle name="链接单元格" xfId="33" builtinId="24"/>
    <cellStyle name="汇总" xfId="34" builtinId="25"/>
    <cellStyle name="e鯪9Y_x005f_x005f_x005f_x000b_ 2 6 2" xfId="3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千位分隔 2" xfId="54"/>
    <cellStyle name="常规 2" xfId="55"/>
    <cellStyle name="常规 3" xfId="56"/>
    <cellStyle name="常规_县财政" xfId="57"/>
    <cellStyle name="常规_表2_2" xfId="58"/>
    <cellStyle name="常规 7" xfId="59"/>
    <cellStyle name="差_县市旗测算-新科目（2008062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haredStrings" Target="sharedStrings.xml"/><Relationship Id="rId45" Type="http://schemas.openxmlformats.org/officeDocument/2006/relationships/styles" Target="styles.xml"/><Relationship Id="rId44" Type="http://schemas.openxmlformats.org/officeDocument/2006/relationships/theme" Target="theme/theme1.xml"/><Relationship Id="rId43" Type="http://schemas.openxmlformats.org/officeDocument/2006/relationships/externalLink" Target="externalLinks/externalLink28.xml"/><Relationship Id="rId42" Type="http://schemas.openxmlformats.org/officeDocument/2006/relationships/externalLink" Target="externalLinks/externalLink27.xml"/><Relationship Id="rId41" Type="http://schemas.openxmlformats.org/officeDocument/2006/relationships/externalLink" Target="externalLinks/externalLink26.xml"/><Relationship Id="rId40" Type="http://schemas.openxmlformats.org/officeDocument/2006/relationships/externalLink" Target="externalLinks/externalLink25.xml"/><Relationship Id="rId4" Type="http://schemas.openxmlformats.org/officeDocument/2006/relationships/worksheet" Target="worksheets/sheet4.xml"/><Relationship Id="rId39" Type="http://schemas.openxmlformats.org/officeDocument/2006/relationships/externalLink" Target="externalLinks/externalLink24.xml"/><Relationship Id="rId38" Type="http://schemas.openxmlformats.org/officeDocument/2006/relationships/externalLink" Target="externalLinks/externalLink23.xml"/><Relationship Id="rId37" Type="http://schemas.openxmlformats.org/officeDocument/2006/relationships/externalLink" Target="externalLinks/externalLink22.xml"/><Relationship Id="rId36" Type="http://schemas.openxmlformats.org/officeDocument/2006/relationships/externalLink" Target="externalLinks/externalLink21.xml"/><Relationship Id="rId35" Type="http://schemas.openxmlformats.org/officeDocument/2006/relationships/externalLink" Target="externalLinks/externalLink20.xml"/><Relationship Id="rId34" Type="http://schemas.openxmlformats.org/officeDocument/2006/relationships/externalLink" Target="externalLinks/externalLink19.xml"/><Relationship Id="rId33" Type="http://schemas.openxmlformats.org/officeDocument/2006/relationships/externalLink" Target="externalLinks/externalLink18.xml"/><Relationship Id="rId32" Type="http://schemas.openxmlformats.org/officeDocument/2006/relationships/externalLink" Target="externalLinks/externalLink17.xml"/><Relationship Id="rId31" Type="http://schemas.openxmlformats.org/officeDocument/2006/relationships/externalLink" Target="externalLinks/externalLink16.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32;&#24066;&#21439;&#32452;&#24037;&#20316;\&#36130;&#25919;&#20307;&#21046;\&#21439;&#32423;&#22522;&#26412;&#36130;&#21147;&#20445;&#38556;&#26426;&#21046;\20190527-&#36130;&#25919;&#37096;&#24102;&#22238;&#36164;&#26009;\20190515-&#36130;&#25919;&#37096;\&#21439;&#32423;&#22522;&#26412;&#36130;&#21147;&#20445;&#38556;&#26426;&#21046;\2019&#24180;&#21439;&#20445;&#27979;&#31639;&#34920;\0927&#21457;&#24191;&#19996;&#21494;\&#31532;&#20108;&#38454;&#27573;&#65288;&#32467;&#26524;&#24615;&#22791;&#20221;&#65289;&#65306;2019&#24180;&#21439;&#32423;&#22522;&#26412;&#36130;&#21147;&#20445;&#38556;&#36716;&#31227;&#25903;&#20184;&#27979;&#31639;0623MR.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28.2.15\&#21508;&#22320;&#39044;&#31639;\2011&#24180;&#22320;&#26041;&#20538;&#21048;&#39033;&#30446;&#35843;&#25972;&#65288;06.15&#65289;\&#38468;&#20214;1&#65306;&#20538;&#21153;&#39069;&#24230;&#20998;&#37197;&#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010&#21439;&#32423;&#25104;&#26412;&#24046;&#24322;&#31995;&#25968;(0902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22522;&#30784;&#25968;&#25454;&#34920;031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08&#26449;&#3242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DOCUME~1\ADMINI~1\LOCALS~1\Temp\Rar$DI00.407\01&#36130;&#25919;&#21381;&#36164;&#26009;\01&#25919;&#24220;&#24615;&#20538;&#21153;\21&#34701;&#36164;&#24179;&#21488;&#31649;&#29702;\05&#23545;&#36134;&#24037;&#20316;\&#21508;&#22320;&#19978;&#25253;\&#20309;&#26126;&#29113;\&#22791;&#26597;&#36164;&#26009;\2010&#24180;&#20538;&#21153;&#25253;&#34920;\&#34701;&#36164;&#24179;&#21488;&#20844;&#21496;&#20538;&#21153;&#28165;&#29702;&#26680;&#23454;&#25253;&#34920;\&#24405;&#20837;&#34920;\9&#26376;20&#26085;&#29256;&#26412;\&#34701;&#36164;&#24179;&#21488;&#20844;&#21496;&#20538;&#21153;&#28165;&#29702;&#26680;&#23454;&#24773;&#20917;&#24405;&#20837;&#34920;&#65288;20100920&#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5104;&#26412;&#24046;&#24322;&#31995;&#25968;03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0998;&#32423;&#23454;&#38469;&#25903;&#20986;&#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08&#21160;&#24577;&#26597;&#35810;&#25968;&#2545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Documents%20and%20Settings\sz005933\&#26700;&#38754;\&#28145;&#22323;&#25311;&#25253;&#38134;&#30417;&#20250;&#25919;&#24220;&#24179;&#21488;&#28165;&#29702;&#22522;&#3078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977;&#20445;&#39044;&#31639;&#32534;&#21046;&#23457;&#26680;\&#65281;&#65281;2019&#24180;&#30465;&#23450;&#8220;&#19977;&#20445;&#8221;&#38656;&#27714;&#24773;&#20917;&#34920;&#65288;&#32844;&#19994;&#24180;&#37329;&#19981;&#35745;&#20837;&#30465;&#26631;&#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128.2.15\&#21508;&#22320;&#39044;&#31639;\&#36130;&#25919;&#36164;&#26009;\&#36716;&#31227;&#25903;&#20184;\&#22343;&#34913;&#24615;&#36716;&#31227;&#25903;&#20184;\2010\&#22522;&#30784;&#25968;&#25454;&#34920;031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bugdet-server\&#20307;&#21046;&#31649;&#29702;&#22788;\02&#19968;&#33324;&#36716;&#31227;&#25903;&#20184;\2014&#24180;&#22343;&#34913;&#24615;&#36716;&#31227;&#25903;&#20184;\02-&#21021;&#27493;&#32467;&#26524;\0421\&#24635;&#34920;-&#21152;&#35268;&#27169;&#21152;&#25903;&#2098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96.245.132\&#39044;&#31639;&#22788;\&#39044;&#31639;&#22788;\&#37096;&#38376;&#39044;&#31639;&#32452;\01&#39044;&#31639;&#36164;&#26009;\2015\2015&#24180;2&#26376;9&#26085;&#21313;&#20108;&#23626;&#19977;&#27425;&#30465;&#20154;&#20195;&#20250;\&#19978;&#20154;&#22823;&#20250;&#65288;&#26368;&#32456;&#29256;,&#20844;&#24320;&#29256;&#65289;\&#35828;&#26126;\&#38468;&#34920;2&#65306;2015&#24180;&#39033;&#30446;&#24211;&#20998;&#31867;&#27719;&#24635;%20-%20&#27719;&#24635;&#21508;&#22788;&#23460;&#65288;&#33635;&#38196;&#25552;&#20379;1.11&#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Z:\DOCUME~1\ADMINI~1\LOCALS~1\Temp\Rar$DI00.407\01&#36130;&#25919;&#21381;&#36164;&#26009;\01&#25919;&#24220;&#24615;&#20538;&#21153;\21&#34701;&#36164;&#24179;&#21488;&#31649;&#29702;\05&#23545;&#36134;&#24037;&#20316;\&#21508;&#22320;&#19978;&#25253;\&#20998;&#21439;&#21306;&#25910;&#38598;&#34920;&#26684;\03&#25856;&#26525;&#33457;\&#25856;&#26525;&#33457;&#24066;&#24066;&#26412;&#32423;&#36335;&#26725;&#24314;&#35774;&#24320;&#21457;&#26377;&#38480;&#36131;&#20219;&#20844;&#21496;&#20538;&#21153;&#28165;&#29702;&#26680;&#23454;&#24773;&#20917;&#349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28.13.131\&#22320;&#26041;&#22788;&#20027;&#26426;\&#36130;&#25919;&#20379;&#20859;&#20154;&#21592;&#20449;&#24687;&#34920;\&#25945;&#32946;\&#27896;&#27700;&#22235;&#2001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Administrator\Desktop\a20d9012\Users\hp\Documents\WXWorkLocal\1688849875650357_1970325008038486\Cache\File\2021-10\4160c47e\Users\a\Desktop\018fa2fa\&#39134;&#31179;&#25509;&#25910;&#25991;&#20214;\&#20195;&#20029;&#23068;(FC4DD44C8309)\&#35828;&#26126;\&#38468;&#34920;2&#65306;2015&#24180;&#39033;&#30446;&#24211;&#20998;&#31867;&#27719;&#24635;%20-%20&#27719;&#24635;&#21508;&#22788;&#23460;&#65288;&#33635;&#38196;&#25552;&#20379;1.11&#65289;"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00F8FEC\&#38468;&#34920;2&#65306;2015&#24180;&#39033;&#30446;&#24211;&#20998;&#31867;&#27719;&#24635;%20-%20&#27719;&#24635;&#21508;&#22788;&#23460;&#65288;&#33635;&#38196;&#25552;&#20379;1.11&#65289;"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320;&#26041;&#22788;&#20027;&#26426;\&#22320;&#26041;&#22788;&#20027;&#26426;\Documents%20and%20Settings\User\&#26700;&#38754;\&#35838;&#39064;\&#21382;&#24180;&#22269;&#23478;&#20915;&#31639;\1993-2002&#24180;&#22269;&#23478;&#25910;&#20837;&#27604;&#36739;&#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Documents%20and%20Settings\User\&#26700;&#38754;\&#35838;&#39064;\&#26032;&#24314;&#25991;&#20214;&#22841;\&#35838;&#39064;&#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22320;&#26041;&#22788;&#20027;&#26426;\&#22320;&#26041;&#22788;&#20027;&#26426;\Documents%20and%20Settings\User\&#26700;&#38754;\&#35838;&#39064;\&#26032;&#24314;&#25991;&#20214;&#22841;\&#35838;&#39064;&#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96.245.132\Documents%20and%20Settings\Administrator\Application%20Data\Microsoft\Excel\&#19977;&#26041;&#23545;&#36134;&#21333;%20(version%20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28.13.131\&#22320;&#26041;&#22788;&#20027;&#26426;\BY\YS3\97&#20915;&#31639;&#21306;&#21439;&#26368;&#21518;&#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02-1分配因素"/>
      <sheetName val="J02-1三保补助"/>
      <sheetName val="一、结果表"/>
      <sheetName val="J01-发文表"/>
      <sheetName val="J02-3改善均衡度奖励"/>
      <sheetName val="J03阶段性财力补助"/>
      <sheetName val="二、过渡表"/>
      <sheetName val="Sheet1"/>
      <sheetName val="G013+1补助"/>
      <sheetName val="J02-2减税补助"/>
      <sheetName val="深度贫困县补助"/>
      <sheetName val="G01-1三保付息"/>
      <sheetName val="G03-1均衡度奖励"/>
      <sheetName val="省级财力下沉奖励"/>
      <sheetName val="G04困难系数"/>
      <sheetName val="三、测算表"/>
      <sheetName val="C01-1工资运转"/>
      <sheetName val="C01-2民生"/>
      <sheetName val="C02三保财力"/>
      <sheetName val="C03-2均衡度测算"/>
      <sheetName val="四、基础数据"/>
      <sheetName val="J01编码表"/>
      <sheetName val="J02-1标准"/>
      <sheetName val="J02-2分省基础数据"/>
      <sheetName val="J02-3分县基础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经费权重"/>
      <sheetName val="人民银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StartUp"/>
      <sheetName val="StartUp_2"/>
      <sheetName val="StartUp_3"/>
      <sheetName val="StartUp_4"/>
      <sheetName val="StartUp_5"/>
      <sheetName val="StartUp_6"/>
      <sheetName val="StartUp_7"/>
      <sheetName val="StartUp_8"/>
      <sheetName val="StartUp_9"/>
      <sheetName val="StartUp_10"/>
      <sheetName val="StartUp_11"/>
      <sheetName val="StartUp_12"/>
      <sheetName val="债券分配统计（未调整前）"/>
      <sheetName val="分配计算表（非扩权县）"/>
      <sheetName val="分配计算表（扩权县）"/>
      <sheetName val="基础数据汇总表"/>
      <sheetName val="基1项目需求"/>
      <sheetName val="基2举债空间"/>
      <sheetName val="需财政资金偿还债务"/>
      <sheetName val="债务逾期表"/>
      <sheetName val="2010年财力表"/>
      <sheetName val="04-09可用财力"/>
      <sheetName val="融资平台投资需求"/>
      <sheetName val="公路里程"/>
      <sheetName val="分县数据"/>
      <sheetName val="1-4余额表"/>
      <sheetName val="P1012001"/>
      <sheetName val="参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代码对比表"/>
      <sheetName val="d"/>
      <sheetName val="data"/>
      <sheetName val="差异系数"/>
      <sheetName val="经费权重"/>
      <sheetName val="Total"/>
      <sheetName val="rkgm"/>
      <sheetName val="rkmj"/>
      <sheetName val="wdxs"/>
      <sheetName val="hbxs"/>
      <sheetName val="Sheet1"/>
      <sheetName val="公路里程"/>
      <sheetName val="1-4余额表"/>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2007"/>
      <sheetName val="2009"/>
      <sheetName val="第6行"/>
      <sheetName val="动态分析报表"/>
      <sheetName val="参数表"/>
      <sheetName val="差异系数"/>
      <sheetName val="data"/>
      <sheetName val="公路里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L24"/>
      <sheetName val="08村级"/>
      <sheetName val="C01-1"/>
      <sheetName val="2009"/>
      <sheetName val="差异系数"/>
      <sheetName val="data"/>
      <sheetName val="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区划对应表"/>
      <sheetName val="举借方式"/>
      <sheetName val="银行"/>
      <sheetName val="有效性列表"/>
      <sheetName val="00 目录"/>
      <sheetName val="公司债务项目情况表"/>
      <sheetName val="公司资产、在建项目情况表"/>
      <sheetName val="01个数"/>
      <sheetName val="02余额--汇总"/>
      <sheetName val="03来源--汇总"/>
      <sheetName val="04来源--省级"/>
      <sheetName val="05来源--市级"/>
      <sheetName val="06来源--县级"/>
      <sheetName val="08方式--省级"/>
      <sheetName val="09方式--市级"/>
      <sheetName val="10方式--县级"/>
      <sheetName val="07方式--汇总"/>
      <sheetName val="11资产负债--汇总"/>
      <sheetName val="12在建项目--汇总"/>
      <sheetName val="2007"/>
      <sheetName val="1-1余额表"/>
      <sheetName val="2-11担保分级表"/>
      <sheetName val="2-7一般分级表"/>
      <sheetName val="2-1余额分级表"/>
      <sheetName val="2-5直接分级表"/>
      <sheetName val="2-9专项分级表"/>
      <sheetName val="L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代码对比表"/>
      <sheetName val="d"/>
      <sheetName val="data"/>
      <sheetName val="差异系数"/>
      <sheetName val="经费权重"/>
      <sheetName val="Total"/>
      <sheetName val="rkgm"/>
      <sheetName val="rkmj"/>
      <sheetName val="wdxs"/>
      <sheetName val="hbxs"/>
      <sheetName val="市县名单"/>
      <sheetName val="区划对应表"/>
      <sheetName val="有效性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录入13"/>
      <sheetName val="录入14"/>
      <sheetName val="合计"/>
      <sheetName val="分县数据"/>
      <sheetName val="区划对应表"/>
      <sheetName val="经费权重"/>
      <sheetName val="基础数据"/>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四月份月报"/>
      <sheetName val="分县数据"/>
      <sheetName val="经费权重"/>
      <sheetName val="市县名单"/>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填报说明"/>
      <sheetName val="表A 政府平台明细"/>
      <sheetName val="表B 保障性住房明细"/>
      <sheetName val="表C 汇总表"/>
      <sheetName val="表D 8月放款客户"/>
      <sheetName val="表E 修改备忘"/>
      <sheetName val="参数表"/>
      <sheetName val="基础编码"/>
      <sheetName val="Sheet1"/>
      <sheetName val="分县数据"/>
      <sheetName val="1-4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第一部分 基础数据"/>
      <sheetName val="A01 人口"/>
      <sheetName val="A02 国标保工资保运转需求"/>
      <sheetName val="A03 国标保基本民生需求"/>
      <sheetName val="第二部分 范围和标准"/>
      <sheetName val="B01 保工资保运转"/>
      <sheetName val="B02 保基本民生"/>
      <sheetName val="第三部分 测算结果"/>
      <sheetName val="C01 保工资保运转需求（规范津补贴按实际计算，省标） "/>
      <sheetName val="C02 保基本民生需求（省标）"/>
      <sheetName val="C03 财力水平"/>
      <sheetName val="C04  财力保障水平（省标，津补贴按实际计算）"/>
      <sheetName val="C04  财力保障水平（省标，津补贴按3万计算）"/>
      <sheetName val="第四部分 其他"/>
      <sheetName val="D01 保工资保运转（国标）"/>
      <sheetName val="D02 保基本民生需求（国标）"/>
      <sheetName val="D03 财力保障水平（国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参数表"/>
      <sheetName val="Sheet1"/>
      <sheetName val="_x005f_x0000__x005f_x0000__x005f_x0000__x005f_x0000__x0"/>
      <sheetName val="1-1余额表"/>
      <sheetName val="2-11担保分级表"/>
      <sheetName val="2-7一般分级表"/>
      <sheetName val="2-1余额分级表"/>
      <sheetName val="2-5直接分级表"/>
      <sheetName val="2-9专项分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2007"/>
      <sheetName val="2008"/>
      <sheetName val="第6行"/>
      <sheetName val="动态分析报表"/>
      <sheetName val="1-4余额表"/>
      <sheetName val="C01-1"/>
      <sheetName val="参数表"/>
      <sheetName val="区划对应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需要调整指标"/>
      <sheetName val="发文表数8296"/>
      <sheetName val="发文表数"/>
      <sheetName val="增长率"/>
      <sheetName val="总表"/>
      <sheetName val="标准收入"/>
      <sheetName val="标准支出"/>
      <sheetName val="转移支付系数"/>
      <sheetName val="困难程度系数"/>
      <sheetName val="奖励资金"/>
      <sheetName val="标准支出-对比"/>
      <sheetName val="特殊因素"/>
      <sheetName val="分省"/>
      <sheetName val="总人口人均"/>
      <sheetName val="分年分析"/>
      <sheetName val="2013总表"/>
      <sheetName val="2013收入"/>
      <sheetName val="2013支出"/>
      <sheetName val="少少数民族人口"/>
      <sheetName val="2012年平衡"/>
      <sheetName val="2012年补助"/>
      <sheetName val="2012年上解"/>
      <sheetName val="2012总表"/>
      <sheetName val="2012收入"/>
      <sheetName val="2012支出"/>
      <sheetName val="2010年平衡"/>
      <sheetName val="2010年补助"/>
      <sheetName val="2010年上解"/>
      <sheetName val="2011年平衡"/>
      <sheetName val="2011年补助"/>
      <sheetName val="2011年上解"/>
      <sheetName val="总表1"/>
      <sheetName val="标准支出 (2)"/>
      <sheetName val="2011年标准支出"/>
      <sheetName val="历年增长率"/>
      <sheetName val="困难程度系数 (2)"/>
      <sheetName val="1-1余额表"/>
      <sheetName val="2-11担保分级表"/>
      <sheetName val="2-7一般分级表"/>
      <sheetName val="2-1余额分级表"/>
      <sheetName val="2-5直接分级表"/>
      <sheetName val="2-9专项分级表"/>
      <sheetName val="2007"/>
      <sheetName val="C01-1"/>
      <sheetName val="基础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市县名单"/>
      <sheetName val="6部门8项"/>
      <sheetName val="7部门9项新"/>
      <sheetName val="区划对应表"/>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tartUp"/>
      <sheetName val="区划对应表"/>
      <sheetName val="举借方式"/>
      <sheetName val="银行"/>
      <sheetName val="有效性列表"/>
      <sheetName val="00 目录"/>
      <sheetName val="封面"/>
      <sheetName val="公司债务项目情况表"/>
      <sheetName val="公司资产、在建项目情况表"/>
      <sheetName val="01个数"/>
      <sheetName val="02余额--汇总"/>
      <sheetName val="03来源--汇总"/>
      <sheetName val="04来源--省级"/>
      <sheetName val="05来源--市级"/>
      <sheetName val="06来源--县级"/>
      <sheetName val="07方式--汇总"/>
      <sheetName val="08方式--省级"/>
      <sheetName val="09方式--市级"/>
      <sheetName val="10方式--县级"/>
      <sheetName val="11资产负债--汇总"/>
      <sheetName val="12在建项目--汇总"/>
      <sheetName val="基础数据"/>
      <sheetName val="总表"/>
      <sheetName val="2007"/>
      <sheetName val="1-1余额表"/>
      <sheetName val="2-11担保分级表"/>
      <sheetName val="2-7一般分级表"/>
      <sheetName val="2-1余额分级表"/>
      <sheetName val="2-5直接分级表"/>
      <sheetName val="2-9专项分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 val="区划对应表"/>
      <sheetName val="总表"/>
      <sheetName val="1-4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四月份月报"/>
      <sheetName val="基础数据"/>
      <sheetName val="区划对应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基础数据"/>
      <sheetName val="1-4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市县名单"/>
      <sheetName val="6部门8项"/>
      <sheetName val="7部门9项新"/>
      <sheetName val="投入"/>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市县名单"/>
      <sheetName val="6部门8项"/>
      <sheetName val="7部门9项新"/>
      <sheetName val="投入"/>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 val="公路里程"/>
      <sheetName val="投入"/>
      <sheetName val="市县名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 val="差异系数"/>
      <sheetName val="data"/>
      <sheetName val="投入"/>
      <sheetName val="市县名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2009"/>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L24"/>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人民银行"/>
      <sheetName val="银监部门"/>
      <sheetName val="财政部门"/>
      <sheetName val="三方对账表"/>
      <sheetName val="三方对账表 (2)"/>
      <sheetName val="三方对账表 (3)"/>
      <sheetName val="Sheet1"/>
      <sheetName val="有效性列表"/>
      <sheetName val="区划对应表"/>
      <sheetName val="中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1012001"/>
      <sheetName val="PKx"/>
      <sheetName val="区划对应表"/>
      <sheetName val="人民银行"/>
      <sheetName val="中央"/>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5:B10"/>
  <sheetViews>
    <sheetView tabSelected="1" workbookViewId="0">
      <selection activeCell="B10" sqref="B10"/>
    </sheetView>
  </sheetViews>
  <sheetFormatPr defaultColWidth="9" defaultRowHeight="13.5" outlineLevelCol="1"/>
  <cols>
    <col min="1" max="1" width="9" style="66"/>
    <col min="2" max="2" width="82.125" style="66" customWidth="1"/>
    <col min="3" max="16384" width="9" style="66"/>
  </cols>
  <sheetData>
    <row r="5" ht="48.95" customHeight="1"/>
    <row r="10" ht="32.1" customHeight="1" spans="2:2">
      <c r="B10" s="321" t="s">
        <v>0</v>
      </c>
    </row>
  </sheetData>
  <printOptions horizontalCentered="1"/>
  <pageMargins left="0.699305555555556" right="0.699305555555556" top="1.3" bottom="0.75" header="0.3" footer="0.3"/>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6" workbookViewId="0">
      <selection activeCell="E16" sqref="E9:E11 E15:E17"/>
    </sheetView>
  </sheetViews>
  <sheetFormatPr defaultColWidth="9" defaultRowHeight="13.5"/>
  <cols>
    <col min="1" max="1" width="7.125" style="66" customWidth="1"/>
    <col min="2" max="2" width="28.625" style="66" customWidth="1"/>
    <col min="3" max="3" width="9" style="66"/>
    <col min="4" max="5" width="8.375" style="66" customWidth="1"/>
    <col min="6" max="6" width="9" style="66" customWidth="1"/>
    <col min="7" max="7" width="7.125" style="66" customWidth="1"/>
    <col min="8" max="8" width="12.625" style="66" customWidth="1"/>
    <col min="9" max="9" width="12.25" style="66" customWidth="1"/>
    <col min="10" max="11" width="9" style="66"/>
    <col min="12" max="12" width="12.375" style="66" customWidth="1"/>
    <col min="13" max="16384" width="9" style="66"/>
  </cols>
  <sheetData>
    <row r="1" ht="16" customHeight="1" spans="1:1">
      <c r="A1" s="67" t="s">
        <v>19</v>
      </c>
    </row>
    <row r="2" ht="24" customHeight="1" spans="1:12">
      <c r="A2" s="68" t="s">
        <v>2831</v>
      </c>
      <c r="B2" s="68"/>
      <c r="C2" s="68"/>
      <c r="D2" s="68"/>
      <c r="E2" s="68"/>
      <c r="F2" s="68"/>
      <c r="G2" s="68"/>
      <c r="H2" s="68"/>
      <c r="I2" s="68"/>
      <c r="J2" s="68"/>
      <c r="K2" s="68"/>
      <c r="L2" s="68"/>
    </row>
    <row r="3" spans="12:12">
      <c r="L3" s="113" t="s">
        <v>31</v>
      </c>
    </row>
    <row r="4" ht="88" customHeight="1" spans="1:12">
      <c r="A4" s="69" t="s">
        <v>2832</v>
      </c>
      <c r="B4" s="70" t="s">
        <v>2833</v>
      </c>
      <c r="C4" s="70"/>
      <c r="D4" s="70"/>
      <c r="E4" s="70" t="s">
        <v>2834</v>
      </c>
      <c r="F4" s="70" t="s">
        <v>2835</v>
      </c>
      <c r="G4" s="70"/>
      <c r="H4" s="70"/>
      <c r="I4" s="70"/>
      <c r="J4" s="70"/>
      <c r="K4" s="70"/>
      <c r="L4" s="70"/>
    </row>
    <row r="5" ht="30" customHeight="1" spans="1:12">
      <c r="A5" s="71"/>
      <c r="B5" s="70" t="s">
        <v>2836</v>
      </c>
      <c r="C5" s="70" t="s">
        <v>2837</v>
      </c>
      <c r="D5" s="70" t="s">
        <v>2838</v>
      </c>
      <c r="E5" s="70"/>
      <c r="F5" s="72" t="s">
        <v>2839</v>
      </c>
      <c r="G5" s="72" t="s">
        <v>2840</v>
      </c>
      <c r="H5" s="72" t="s">
        <v>2841</v>
      </c>
      <c r="I5" s="72" t="s">
        <v>2842</v>
      </c>
      <c r="J5" s="70" t="s">
        <v>2759</v>
      </c>
      <c r="K5" s="72" t="s">
        <v>2843</v>
      </c>
      <c r="L5" s="72" t="s">
        <v>2844</v>
      </c>
    </row>
    <row r="6" ht="46" customHeight="1" spans="1:12">
      <c r="A6" s="69" t="s">
        <v>2845</v>
      </c>
      <c r="B6" s="73" t="s">
        <v>2846</v>
      </c>
      <c r="C6" s="74">
        <v>45426</v>
      </c>
      <c r="D6" s="75" t="s">
        <v>2767</v>
      </c>
      <c r="E6" s="76">
        <v>756</v>
      </c>
      <c r="F6" s="77">
        <v>1905164</v>
      </c>
      <c r="G6" s="78"/>
      <c r="H6" s="79" t="s">
        <v>2847</v>
      </c>
      <c r="I6" s="78"/>
      <c r="J6" s="78"/>
      <c r="K6" s="114">
        <v>756</v>
      </c>
      <c r="L6" s="78" t="s">
        <v>2764</v>
      </c>
    </row>
    <row r="7" ht="23" customHeight="1" spans="1:12">
      <c r="A7" s="71"/>
      <c r="B7" s="80"/>
      <c r="C7" s="81"/>
      <c r="D7" s="82"/>
      <c r="E7" s="76"/>
      <c r="F7" s="83"/>
      <c r="G7" s="84"/>
      <c r="H7" s="79"/>
      <c r="I7" s="78"/>
      <c r="J7" s="78"/>
      <c r="K7" s="114"/>
      <c r="L7" s="78"/>
    </row>
    <row r="8" ht="23" customHeight="1" spans="1:12">
      <c r="A8" s="71"/>
      <c r="B8" s="85"/>
      <c r="C8" s="86"/>
      <c r="D8" s="87"/>
      <c r="E8" s="76"/>
      <c r="F8" s="88"/>
      <c r="G8" s="84"/>
      <c r="H8" s="79"/>
      <c r="I8" s="78"/>
      <c r="J8" s="78"/>
      <c r="K8" s="114"/>
      <c r="L8" s="78"/>
    </row>
    <row r="9" ht="72" customHeight="1" spans="1:12">
      <c r="A9" s="71"/>
      <c r="B9" s="73" t="s">
        <v>2848</v>
      </c>
      <c r="C9" s="74">
        <v>44980</v>
      </c>
      <c r="D9" s="75" t="s">
        <v>2849</v>
      </c>
      <c r="E9" s="89">
        <v>760</v>
      </c>
      <c r="F9" s="90" t="s">
        <v>2850</v>
      </c>
      <c r="G9" s="84"/>
      <c r="H9" s="79" t="s">
        <v>2851</v>
      </c>
      <c r="I9" s="78"/>
      <c r="J9" s="78"/>
      <c r="K9" s="114">
        <v>760</v>
      </c>
      <c r="L9" s="78" t="s">
        <v>2790</v>
      </c>
    </row>
    <row r="10" ht="15" customHeight="1" spans="1:12">
      <c r="A10" s="71"/>
      <c r="B10" s="80"/>
      <c r="C10" s="81"/>
      <c r="D10" s="82"/>
      <c r="E10" s="89"/>
      <c r="F10" s="90"/>
      <c r="G10" s="84"/>
      <c r="H10" s="79"/>
      <c r="I10" s="78"/>
      <c r="J10" s="78"/>
      <c r="K10" s="114"/>
      <c r="L10" s="78"/>
    </row>
    <row r="11" ht="13" customHeight="1" spans="1:12">
      <c r="A11" s="71"/>
      <c r="B11" s="80"/>
      <c r="C11" s="81"/>
      <c r="D11" s="82"/>
      <c r="E11" s="89"/>
      <c r="F11" s="91"/>
      <c r="G11" s="77"/>
      <c r="H11" s="92"/>
      <c r="I11" s="92"/>
      <c r="J11" s="92"/>
      <c r="K11" s="115"/>
      <c r="L11" s="92"/>
    </row>
    <row r="12" ht="76" customHeight="1" spans="1:12">
      <c r="A12" s="71"/>
      <c r="B12" s="93" t="s">
        <v>2852</v>
      </c>
      <c r="C12" s="94">
        <v>45457</v>
      </c>
      <c r="D12" s="95" t="s">
        <v>2767</v>
      </c>
      <c r="E12" s="76">
        <v>2010</v>
      </c>
      <c r="F12" s="72" t="s">
        <v>2853</v>
      </c>
      <c r="G12" s="90"/>
      <c r="H12" s="90" t="s">
        <v>2854</v>
      </c>
      <c r="I12" s="116" t="s">
        <v>2855</v>
      </c>
      <c r="J12" s="116" t="s">
        <v>2856</v>
      </c>
      <c r="K12" s="117">
        <v>1010</v>
      </c>
      <c r="L12" s="90"/>
    </row>
    <row r="13" ht="49" customHeight="1" spans="1:12">
      <c r="A13" s="71"/>
      <c r="B13" s="93"/>
      <c r="C13" s="94"/>
      <c r="D13" s="95"/>
      <c r="E13" s="76"/>
      <c r="F13" s="72" t="s">
        <v>2853</v>
      </c>
      <c r="G13" s="90"/>
      <c r="H13" s="90" t="s">
        <v>2854</v>
      </c>
      <c r="I13" s="116" t="s">
        <v>2857</v>
      </c>
      <c r="J13" s="116" t="s">
        <v>2858</v>
      </c>
      <c r="K13" s="117">
        <v>1000</v>
      </c>
      <c r="L13" s="90"/>
    </row>
    <row r="14" ht="12" customHeight="1" spans="1:12">
      <c r="A14" s="71"/>
      <c r="B14" s="93"/>
      <c r="C14" s="94"/>
      <c r="D14" s="95"/>
      <c r="E14" s="76"/>
      <c r="F14" s="96"/>
      <c r="G14" s="90"/>
      <c r="H14" s="90"/>
      <c r="I14" s="90"/>
      <c r="J14" s="90"/>
      <c r="K14" s="118"/>
      <c r="L14" s="90"/>
    </row>
    <row r="15" ht="54" customHeight="1" spans="1:12">
      <c r="A15" s="71"/>
      <c r="B15" s="97" t="s">
        <v>2859</v>
      </c>
      <c r="C15" s="98">
        <v>45457</v>
      </c>
      <c r="D15" s="99" t="s">
        <v>2849</v>
      </c>
      <c r="E15" s="100">
        <v>1260</v>
      </c>
      <c r="F15" s="101" t="s">
        <v>2860</v>
      </c>
      <c r="G15" s="102"/>
      <c r="H15" s="103" t="s">
        <v>2861</v>
      </c>
      <c r="I15" s="119" t="s">
        <v>2862</v>
      </c>
      <c r="J15" s="119" t="s">
        <v>2863</v>
      </c>
      <c r="K15" s="120">
        <v>1260</v>
      </c>
      <c r="L15" s="103"/>
    </row>
    <row r="16" ht="17" customHeight="1" spans="1:12">
      <c r="A16" s="71"/>
      <c r="B16" s="93"/>
      <c r="C16" s="94"/>
      <c r="D16" s="95"/>
      <c r="E16" s="76"/>
      <c r="F16" s="104"/>
      <c r="G16" s="88"/>
      <c r="H16" s="90"/>
      <c r="I16" s="90"/>
      <c r="J16" s="90"/>
      <c r="K16" s="118"/>
      <c r="L16" s="90"/>
    </row>
    <row r="17" ht="9" customHeight="1" spans="1:12">
      <c r="A17" s="71"/>
      <c r="B17" s="93"/>
      <c r="C17" s="94"/>
      <c r="D17" s="95"/>
      <c r="E17" s="76"/>
      <c r="F17" s="104"/>
      <c r="G17" s="88"/>
      <c r="H17" s="90"/>
      <c r="I17" s="90"/>
      <c r="J17" s="90"/>
      <c r="K17" s="118"/>
      <c r="L17" s="90"/>
    </row>
    <row r="18" spans="1:12">
      <c r="A18" s="71"/>
      <c r="B18" s="97"/>
      <c r="C18" s="105"/>
      <c r="D18" s="82"/>
      <c r="E18" s="89"/>
      <c r="F18" s="104"/>
      <c r="G18" s="88"/>
      <c r="H18" s="90"/>
      <c r="I18" s="90"/>
      <c r="J18" s="90"/>
      <c r="K18" s="118"/>
      <c r="L18" s="90"/>
    </row>
    <row r="19" spans="1:12">
      <c r="A19" s="71"/>
      <c r="B19" s="93"/>
      <c r="C19" s="105"/>
      <c r="D19" s="82"/>
      <c r="E19" s="89"/>
      <c r="F19" s="104"/>
      <c r="G19" s="88"/>
      <c r="H19" s="90"/>
      <c r="I19" s="90"/>
      <c r="J19" s="90"/>
      <c r="K19" s="118"/>
      <c r="L19" s="90"/>
    </row>
    <row r="20" spans="1:12">
      <c r="A20" s="106"/>
      <c r="B20" s="93"/>
      <c r="C20" s="107"/>
      <c r="D20" s="87"/>
      <c r="E20" s="108"/>
      <c r="F20" s="104"/>
      <c r="G20" s="88"/>
      <c r="H20" s="90"/>
      <c r="I20" s="90"/>
      <c r="J20" s="90"/>
      <c r="K20" s="118"/>
      <c r="L20" s="90"/>
    </row>
    <row r="21" ht="30" customHeight="1" spans="1:12">
      <c r="A21" s="70"/>
      <c r="B21" s="97"/>
      <c r="C21" s="98"/>
      <c r="D21" s="109"/>
      <c r="E21" s="108"/>
      <c r="F21" s="104"/>
      <c r="G21" s="88"/>
      <c r="H21" s="90"/>
      <c r="I21" s="90"/>
      <c r="J21" s="90"/>
      <c r="K21" s="118"/>
      <c r="L21" s="90"/>
    </row>
    <row r="22" ht="36" customHeight="1" spans="1:12">
      <c r="A22" s="72" t="s">
        <v>2864</v>
      </c>
      <c r="B22" s="110"/>
      <c r="C22" s="110"/>
      <c r="D22" s="110"/>
      <c r="E22" s="111">
        <f>SUM(E6:E20)</f>
        <v>4786</v>
      </c>
      <c r="F22" s="112"/>
      <c r="G22" s="110"/>
      <c r="H22" s="110"/>
      <c r="I22" s="110"/>
      <c r="J22" s="110"/>
      <c r="K22" s="121">
        <f>SUM(K6:K20)</f>
        <v>4786</v>
      </c>
      <c r="L22" s="110"/>
    </row>
  </sheetData>
  <mergeCells count="26">
    <mergeCell ref="A2:L2"/>
    <mergeCell ref="B4:D4"/>
    <mergeCell ref="F4:L4"/>
    <mergeCell ref="A4:A5"/>
    <mergeCell ref="A6:A20"/>
    <mergeCell ref="B6:B8"/>
    <mergeCell ref="B9:B11"/>
    <mergeCell ref="B12:B14"/>
    <mergeCell ref="B15:B17"/>
    <mergeCell ref="B18:B20"/>
    <mergeCell ref="C6:C8"/>
    <mergeCell ref="C9:C11"/>
    <mergeCell ref="C12:C14"/>
    <mergeCell ref="C15:C17"/>
    <mergeCell ref="C18:C20"/>
    <mergeCell ref="D6:D8"/>
    <mergeCell ref="D9:D11"/>
    <mergeCell ref="D12:D14"/>
    <mergeCell ref="D15:D17"/>
    <mergeCell ref="D18:D20"/>
    <mergeCell ref="E4:E5"/>
    <mergeCell ref="E6:E8"/>
    <mergeCell ref="E9:E11"/>
    <mergeCell ref="E12:E14"/>
    <mergeCell ref="E15:E17"/>
    <mergeCell ref="E18:E20"/>
  </mergeCells>
  <printOptions horizontalCentered="1"/>
  <pageMargins left="0.751388888888889" right="0.751388888888889" top="0.605555555555556" bottom="1" header="0.5" footer="0.5"/>
  <pageSetup paperSize="9" scale="85" firstPageNumber="37" orientation="landscape" useFirstPageNumber="1" horizontalDpi="600"/>
  <headerFooter>
    <oddFooter>&amp;C&amp;14&amp;P</oddFooter>
  </headerFooter>
  <rowBreaks count="1" manualBreakCount="1">
    <brk id="14"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4"/>
  <sheetViews>
    <sheetView showGridLines="0" workbookViewId="0">
      <selection activeCell="H11" sqref="H11"/>
    </sheetView>
  </sheetViews>
  <sheetFormatPr defaultColWidth="7.875" defaultRowHeight="12.75"/>
  <cols>
    <col min="1" max="1" width="8.125" style="26" customWidth="1"/>
    <col min="2" max="2" width="33.375" style="26" customWidth="1"/>
    <col min="3" max="3" width="7.375" style="26" customWidth="1"/>
    <col min="4" max="4" width="10" style="26" customWidth="1"/>
    <col min="5" max="5" width="8.625" style="26" customWidth="1"/>
    <col min="6" max="6" width="8.875" style="26" customWidth="1"/>
    <col min="7" max="7" width="8.125" style="26" customWidth="1"/>
    <col min="8" max="8" width="32.75" style="26" customWidth="1"/>
    <col min="9" max="9" width="8.875" style="26" customWidth="1"/>
    <col min="10" max="10" width="9.5" style="26" customWidth="1"/>
    <col min="11" max="11" width="9.375" style="26" customWidth="1"/>
    <col min="12" max="12" width="9.5" style="26" customWidth="1"/>
    <col min="13" max="14" width="10" style="26" customWidth="1"/>
    <col min="15" max="15" width="10.125" style="26" customWidth="1"/>
    <col min="16" max="16" width="9.625" style="26" customWidth="1"/>
    <col min="17" max="17" width="7.625" style="26" customWidth="1"/>
    <col min="18" max="27" width="7" style="26" customWidth="1"/>
    <col min="28" max="16384" width="7.875" style="26"/>
  </cols>
  <sheetData>
    <row r="1" ht="23" customHeight="1" spans="1:27">
      <c r="A1" s="46" t="s">
        <v>22</v>
      </c>
      <c r="B1" s="47"/>
      <c r="C1" s="28"/>
      <c r="D1" s="28"/>
      <c r="E1" s="28"/>
      <c r="F1" s="28"/>
      <c r="G1" s="28"/>
      <c r="H1" s="28"/>
      <c r="I1" s="28"/>
      <c r="J1" s="28"/>
      <c r="K1" s="28"/>
      <c r="L1" s="28"/>
      <c r="M1" s="28"/>
      <c r="N1" s="28"/>
      <c r="O1" s="28"/>
      <c r="P1" s="28"/>
      <c r="Q1" s="28"/>
      <c r="R1" s="49"/>
      <c r="S1" s="49"/>
      <c r="T1" s="49"/>
      <c r="U1" s="49"/>
      <c r="V1" s="49"/>
      <c r="W1" s="49"/>
      <c r="X1" s="49"/>
      <c r="Y1" s="49"/>
      <c r="Z1" s="49"/>
      <c r="AA1" s="49"/>
    </row>
    <row r="2" ht="30" customHeight="1" spans="1:27">
      <c r="A2" s="29" t="s">
        <v>2865</v>
      </c>
      <c r="B2" s="29"/>
      <c r="C2" s="29"/>
      <c r="D2" s="29"/>
      <c r="E2" s="29"/>
      <c r="F2" s="29"/>
      <c r="G2" s="29"/>
      <c r="H2" s="29"/>
      <c r="I2" s="29"/>
      <c r="J2" s="29"/>
      <c r="K2" s="29"/>
      <c r="L2" s="29"/>
      <c r="M2" s="29"/>
      <c r="N2" s="29"/>
      <c r="O2" s="29"/>
      <c r="P2" s="29"/>
      <c r="Q2" s="29"/>
      <c r="R2" s="49"/>
      <c r="S2" s="49"/>
      <c r="T2" s="49"/>
      <c r="U2" s="49"/>
      <c r="V2" s="49"/>
      <c r="W2" s="49"/>
      <c r="X2" s="49"/>
      <c r="Y2" s="49"/>
      <c r="Z2" s="49"/>
      <c r="AA2" s="49"/>
    </row>
    <row r="3" ht="21" customHeight="1" spans="1:27">
      <c r="A3" s="48"/>
      <c r="B3" s="49"/>
      <c r="C3" s="30"/>
      <c r="D3" s="30"/>
      <c r="E3" s="30"/>
      <c r="F3" s="30"/>
      <c r="G3" s="30"/>
      <c r="H3" s="30"/>
      <c r="I3" s="30"/>
      <c r="J3" s="30"/>
      <c r="K3" s="30"/>
      <c r="L3" s="30"/>
      <c r="M3" s="30"/>
      <c r="N3" s="30"/>
      <c r="O3" s="30"/>
      <c r="P3" s="63" t="s">
        <v>31</v>
      </c>
      <c r="Q3" s="63"/>
      <c r="R3" s="49"/>
      <c r="S3" s="49"/>
      <c r="T3" s="49"/>
      <c r="U3" s="49"/>
      <c r="V3" s="49"/>
      <c r="W3" s="49"/>
      <c r="X3" s="49"/>
      <c r="Y3" s="49"/>
      <c r="Z3" s="49"/>
      <c r="AA3" s="49"/>
    </row>
    <row r="4" ht="31.5" customHeight="1" spans="1:17">
      <c r="A4" s="50" t="s">
        <v>2866</v>
      </c>
      <c r="B4" s="50"/>
      <c r="C4" s="50"/>
      <c r="D4" s="50"/>
      <c r="E4" s="50"/>
      <c r="F4" s="50"/>
      <c r="G4" s="51" t="s">
        <v>2867</v>
      </c>
      <c r="H4" s="51"/>
      <c r="I4" s="51"/>
      <c r="J4" s="51"/>
      <c r="K4" s="51"/>
      <c r="L4" s="51"/>
      <c r="M4" s="51"/>
      <c r="N4" s="51"/>
      <c r="O4" s="51"/>
      <c r="P4" s="51"/>
      <c r="Q4" s="51"/>
    </row>
    <row r="5" ht="37.5" customHeight="1" spans="1:17">
      <c r="A5" s="52" t="s">
        <v>2390</v>
      </c>
      <c r="B5" s="53" t="s">
        <v>2462</v>
      </c>
      <c r="C5" s="52" t="s">
        <v>35</v>
      </c>
      <c r="D5" s="52" t="s">
        <v>2463</v>
      </c>
      <c r="E5" s="52" t="s">
        <v>2464</v>
      </c>
      <c r="F5" s="52" t="s">
        <v>2868</v>
      </c>
      <c r="G5" s="52" t="s">
        <v>2390</v>
      </c>
      <c r="H5" s="53" t="s">
        <v>2462</v>
      </c>
      <c r="I5" s="64" t="s">
        <v>35</v>
      </c>
      <c r="J5" s="64"/>
      <c r="K5" s="64"/>
      <c r="L5" s="64"/>
      <c r="M5" s="50" t="s">
        <v>2464</v>
      </c>
      <c r="N5" s="50"/>
      <c r="O5" s="50"/>
      <c r="P5" s="50"/>
      <c r="Q5" s="52" t="s">
        <v>2868</v>
      </c>
    </row>
    <row r="6" ht="37.5" customHeight="1" spans="1:17">
      <c r="A6" s="52"/>
      <c r="B6" s="53"/>
      <c r="C6" s="52"/>
      <c r="D6" s="54"/>
      <c r="E6" s="52"/>
      <c r="F6" s="52"/>
      <c r="G6" s="52"/>
      <c r="H6" s="53"/>
      <c r="I6" s="39" t="s">
        <v>2864</v>
      </c>
      <c r="J6" s="39" t="s">
        <v>2869</v>
      </c>
      <c r="K6" s="39" t="s">
        <v>2870</v>
      </c>
      <c r="L6" s="39" t="s">
        <v>2454</v>
      </c>
      <c r="M6" s="39" t="s">
        <v>2864</v>
      </c>
      <c r="N6" s="39" t="s">
        <v>2869</v>
      </c>
      <c r="O6" s="39" t="s">
        <v>2870</v>
      </c>
      <c r="P6" s="39" t="s">
        <v>2454</v>
      </c>
      <c r="Q6" s="52"/>
    </row>
    <row r="7" ht="33" customHeight="1" spans="1:17">
      <c r="A7" s="55" t="s">
        <v>2871</v>
      </c>
      <c r="B7" s="55" t="s">
        <v>2872</v>
      </c>
      <c r="C7" s="56">
        <v>15</v>
      </c>
      <c r="D7" s="56">
        <v>0</v>
      </c>
      <c r="E7" s="56">
        <f>SUM(C7+D7)</f>
        <v>15</v>
      </c>
      <c r="F7" s="57">
        <f>E7/C7</f>
        <v>1</v>
      </c>
      <c r="G7" s="55" t="s">
        <v>1048</v>
      </c>
      <c r="H7" s="55" t="s">
        <v>2873</v>
      </c>
      <c r="I7" s="56">
        <f t="shared" ref="I7:I11" si="0">SUM(J7:L7)</f>
        <v>0</v>
      </c>
      <c r="J7" s="56">
        <v>0</v>
      </c>
      <c r="K7" s="56">
        <v>0</v>
      </c>
      <c r="L7" s="56">
        <v>0</v>
      </c>
      <c r="M7" s="56">
        <f t="shared" ref="M7:M11" si="1">SUM(N7:P7)</f>
        <v>0</v>
      </c>
      <c r="N7" s="56">
        <v>0</v>
      </c>
      <c r="O7" s="56">
        <v>0</v>
      </c>
      <c r="P7" s="56">
        <v>0</v>
      </c>
      <c r="Q7" s="57">
        <v>0</v>
      </c>
    </row>
    <row r="8" ht="33" customHeight="1" spans="1:17">
      <c r="A8" s="55" t="s">
        <v>2874</v>
      </c>
      <c r="B8" s="55" t="s">
        <v>2875</v>
      </c>
      <c r="C8" s="56">
        <v>0</v>
      </c>
      <c r="D8" s="56">
        <v>0</v>
      </c>
      <c r="E8" s="56">
        <v>0</v>
      </c>
      <c r="F8" s="57">
        <v>0</v>
      </c>
      <c r="G8" s="55" t="s">
        <v>2876</v>
      </c>
      <c r="H8" s="55" t="s">
        <v>2877</v>
      </c>
      <c r="I8" s="56">
        <f t="shared" si="0"/>
        <v>0</v>
      </c>
      <c r="J8" s="56">
        <v>0</v>
      </c>
      <c r="K8" s="56">
        <v>0</v>
      </c>
      <c r="L8" s="56">
        <v>0</v>
      </c>
      <c r="M8" s="56">
        <f t="shared" si="1"/>
        <v>0</v>
      </c>
      <c r="N8" s="56">
        <v>0</v>
      </c>
      <c r="O8" s="56">
        <v>0</v>
      </c>
      <c r="P8" s="56">
        <v>0</v>
      </c>
      <c r="Q8" s="57">
        <v>0</v>
      </c>
    </row>
    <row r="9" ht="33" customHeight="1" spans="1:17">
      <c r="A9" s="55" t="s">
        <v>2878</v>
      </c>
      <c r="B9" s="55" t="s">
        <v>2879</v>
      </c>
      <c r="C9" s="56">
        <v>0</v>
      </c>
      <c r="D9" s="56">
        <v>0</v>
      </c>
      <c r="E9" s="56">
        <v>0</v>
      </c>
      <c r="F9" s="57">
        <v>0</v>
      </c>
      <c r="G9" s="55" t="s">
        <v>2880</v>
      </c>
      <c r="H9" s="55" t="s">
        <v>2881</v>
      </c>
      <c r="I9" s="56">
        <f t="shared" si="0"/>
        <v>0</v>
      </c>
      <c r="J9" s="56">
        <v>0</v>
      </c>
      <c r="K9" s="56">
        <v>0</v>
      </c>
      <c r="L9" s="56">
        <v>0</v>
      </c>
      <c r="M9" s="56">
        <f t="shared" si="1"/>
        <v>0</v>
      </c>
      <c r="N9" s="56">
        <v>0</v>
      </c>
      <c r="O9" s="56">
        <v>0</v>
      </c>
      <c r="P9" s="56">
        <v>0</v>
      </c>
      <c r="Q9" s="57">
        <v>0</v>
      </c>
    </row>
    <row r="10" ht="33" customHeight="1" spans="1:17">
      <c r="A10" s="55" t="s">
        <v>2882</v>
      </c>
      <c r="B10" s="55" t="s">
        <v>2883</v>
      </c>
      <c r="C10" s="56">
        <v>0</v>
      </c>
      <c r="D10" s="56">
        <v>0</v>
      </c>
      <c r="E10" s="56">
        <v>0</v>
      </c>
      <c r="F10" s="57">
        <v>0</v>
      </c>
      <c r="G10" s="55" t="s">
        <v>2884</v>
      </c>
      <c r="H10" s="55" t="s">
        <v>2885</v>
      </c>
      <c r="I10" s="56">
        <f t="shared" si="0"/>
        <v>0</v>
      </c>
      <c r="J10" s="56">
        <v>0</v>
      </c>
      <c r="K10" s="56">
        <v>0</v>
      </c>
      <c r="L10" s="56">
        <v>0</v>
      </c>
      <c r="M10" s="56">
        <f t="shared" si="1"/>
        <v>0</v>
      </c>
      <c r="N10" s="56">
        <v>0</v>
      </c>
      <c r="O10" s="56">
        <v>0</v>
      </c>
      <c r="P10" s="56">
        <v>0</v>
      </c>
      <c r="Q10" s="57">
        <v>0</v>
      </c>
    </row>
    <row r="11" ht="33" customHeight="1" spans="1:17">
      <c r="A11" s="55" t="s">
        <v>2886</v>
      </c>
      <c r="B11" s="55" t="s">
        <v>2887</v>
      </c>
      <c r="C11" s="56">
        <v>0</v>
      </c>
      <c r="D11" s="56">
        <v>0</v>
      </c>
      <c r="E11" s="56">
        <v>0</v>
      </c>
      <c r="F11" s="57">
        <v>0</v>
      </c>
      <c r="G11" s="55" t="s">
        <v>2888</v>
      </c>
      <c r="H11" s="55" t="s">
        <v>2889</v>
      </c>
      <c r="I11" s="56">
        <f t="shared" si="0"/>
        <v>15</v>
      </c>
      <c r="J11" s="56">
        <v>0</v>
      </c>
      <c r="K11" s="56">
        <v>0</v>
      </c>
      <c r="L11" s="56">
        <v>15</v>
      </c>
      <c r="M11" s="56">
        <v>9</v>
      </c>
      <c r="N11" s="56">
        <v>0</v>
      </c>
      <c r="O11" s="56">
        <v>0</v>
      </c>
      <c r="P11" s="56">
        <v>9</v>
      </c>
      <c r="Q11" s="57">
        <f>M11/I11</f>
        <v>0.6</v>
      </c>
    </row>
    <row r="12" ht="33" customHeight="1" spans="1:17">
      <c r="A12" s="55"/>
      <c r="B12" s="55"/>
      <c r="C12" s="56"/>
      <c r="D12" s="56"/>
      <c r="E12" s="56"/>
      <c r="F12" s="57"/>
      <c r="G12" s="55"/>
      <c r="H12" s="55"/>
      <c r="I12" s="56"/>
      <c r="J12" s="56"/>
      <c r="K12" s="56"/>
      <c r="L12" s="56"/>
      <c r="M12" s="56"/>
      <c r="N12" s="56"/>
      <c r="O12" s="56"/>
      <c r="P12" s="56"/>
      <c r="Q12" s="57"/>
    </row>
    <row r="13" ht="33" customHeight="1" spans="1:17">
      <c r="A13" s="55"/>
      <c r="B13" s="58" t="s">
        <v>2890</v>
      </c>
      <c r="C13" s="59">
        <f>SUM(C7:C11)</f>
        <v>15</v>
      </c>
      <c r="D13" s="59">
        <f>SUM(D7:D11)</f>
        <v>0</v>
      </c>
      <c r="E13" s="59">
        <f>SUM(E7:E11)</f>
        <v>15</v>
      </c>
      <c r="F13" s="60">
        <f>E13/C13</f>
        <v>1</v>
      </c>
      <c r="G13" s="55"/>
      <c r="H13" s="58" t="s">
        <v>2891</v>
      </c>
      <c r="I13" s="59">
        <f t="shared" ref="I13:I18" si="2">SUM(J13:L13)</f>
        <v>15</v>
      </c>
      <c r="J13" s="59">
        <f t="shared" ref="J13:L13" si="3">SUM(J7:J11)</f>
        <v>0</v>
      </c>
      <c r="K13" s="59">
        <f t="shared" si="3"/>
        <v>0</v>
      </c>
      <c r="L13" s="59">
        <f t="shared" si="3"/>
        <v>15</v>
      </c>
      <c r="M13" s="59">
        <f>SUM(N13:P13)</f>
        <v>9</v>
      </c>
      <c r="N13" s="59">
        <f t="shared" ref="N13:P13" si="4">SUM(N7:N11)</f>
        <v>0</v>
      </c>
      <c r="O13" s="59">
        <f t="shared" si="4"/>
        <v>0</v>
      </c>
      <c r="P13" s="59">
        <f t="shared" si="4"/>
        <v>9</v>
      </c>
      <c r="Q13" s="60">
        <f>M13/I13</f>
        <v>0.6</v>
      </c>
    </row>
    <row r="14" ht="33" customHeight="1" spans="1:17">
      <c r="A14" s="55" t="s">
        <v>2892</v>
      </c>
      <c r="B14" s="55" t="s">
        <v>2893</v>
      </c>
      <c r="C14" s="59">
        <f>SUM(C15,C17,C19)</f>
        <v>0</v>
      </c>
      <c r="D14" s="59">
        <f>SUM(D15,D17,D19)</f>
        <v>28</v>
      </c>
      <c r="E14" s="59">
        <f>SUM(E15,E17,E19)</f>
        <v>28</v>
      </c>
      <c r="F14" s="57">
        <v>0</v>
      </c>
      <c r="G14" s="55" t="s">
        <v>2894</v>
      </c>
      <c r="H14" s="55" t="s">
        <v>2448</v>
      </c>
      <c r="I14" s="56">
        <f t="shared" ref="I14:P14" si="5">SUM(I15,I17,I19,I21)</f>
        <v>0</v>
      </c>
      <c r="J14" s="56">
        <f t="shared" si="5"/>
        <v>0</v>
      </c>
      <c r="K14" s="56">
        <f t="shared" si="5"/>
        <v>0</v>
      </c>
      <c r="L14" s="56">
        <f t="shared" si="5"/>
        <v>0</v>
      </c>
      <c r="M14" s="56">
        <f t="shared" si="5"/>
        <v>34</v>
      </c>
      <c r="N14" s="56">
        <f t="shared" si="5"/>
        <v>0</v>
      </c>
      <c r="O14" s="56">
        <f t="shared" si="5"/>
        <v>28</v>
      </c>
      <c r="P14" s="56">
        <f t="shared" si="5"/>
        <v>6</v>
      </c>
      <c r="Q14" s="57">
        <v>0</v>
      </c>
    </row>
    <row r="15" ht="33" customHeight="1" spans="1:17">
      <c r="A15" s="55" t="s">
        <v>2895</v>
      </c>
      <c r="B15" s="55" t="s">
        <v>2896</v>
      </c>
      <c r="C15" s="56">
        <f t="shared" ref="C15:C19" si="6">SUM(C16)</f>
        <v>0</v>
      </c>
      <c r="D15" s="56">
        <f t="shared" ref="D15:N15" si="7">SUM(D16)</f>
        <v>28</v>
      </c>
      <c r="E15" s="56">
        <f t="shared" si="7"/>
        <v>28</v>
      </c>
      <c r="F15" s="57">
        <v>0</v>
      </c>
      <c r="G15" s="55" t="s">
        <v>2897</v>
      </c>
      <c r="H15" s="55" t="s">
        <v>2898</v>
      </c>
      <c r="I15" s="56">
        <f t="shared" si="7"/>
        <v>0</v>
      </c>
      <c r="J15" s="56">
        <f t="shared" si="7"/>
        <v>0</v>
      </c>
      <c r="K15" s="56">
        <f t="shared" si="7"/>
        <v>0</v>
      </c>
      <c r="L15" s="56">
        <f t="shared" si="7"/>
        <v>0</v>
      </c>
      <c r="M15" s="56">
        <f t="shared" si="7"/>
        <v>28</v>
      </c>
      <c r="N15" s="56">
        <f t="shared" si="7"/>
        <v>0</v>
      </c>
      <c r="O15" s="56">
        <v>28</v>
      </c>
      <c r="P15" s="56">
        <v>0</v>
      </c>
      <c r="Q15" s="57">
        <v>0</v>
      </c>
    </row>
    <row r="16" ht="33" customHeight="1" spans="1:17">
      <c r="A16" s="55" t="s">
        <v>2899</v>
      </c>
      <c r="B16" s="55" t="s">
        <v>2900</v>
      </c>
      <c r="C16" s="56">
        <v>0</v>
      </c>
      <c r="D16" s="56">
        <v>28</v>
      </c>
      <c r="E16" s="56">
        <f>SUM(C16+D16)</f>
        <v>28</v>
      </c>
      <c r="F16" s="57">
        <v>0</v>
      </c>
      <c r="G16" s="55" t="s">
        <v>2901</v>
      </c>
      <c r="H16" s="55" t="s">
        <v>2902</v>
      </c>
      <c r="I16" s="56">
        <f t="shared" si="2"/>
        <v>0</v>
      </c>
      <c r="J16" s="65">
        <v>0</v>
      </c>
      <c r="K16" s="65">
        <v>0</v>
      </c>
      <c r="L16" s="65">
        <v>0</v>
      </c>
      <c r="M16" s="56">
        <f>SUM(N16:P16)</f>
        <v>28</v>
      </c>
      <c r="N16" s="65">
        <v>0</v>
      </c>
      <c r="O16" s="65">
        <v>28</v>
      </c>
      <c r="P16" s="65">
        <v>0</v>
      </c>
      <c r="Q16" s="57">
        <v>0</v>
      </c>
    </row>
    <row r="17" ht="33" customHeight="1" spans="1:17">
      <c r="A17" s="55" t="s">
        <v>2903</v>
      </c>
      <c r="B17" s="55" t="s">
        <v>2904</v>
      </c>
      <c r="C17" s="56">
        <f t="shared" si="6"/>
        <v>0</v>
      </c>
      <c r="D17" s="56">
        <f t="shared" ref="D17:P17" si="8">SUM(D18)</f>
        <v>0</v>
      </c>
      <c r="E17" s="56">
        <f t="shared" si="8"/>
        <v>0</v>
      </c>
      <c r="F17" s="57">
        <v>0</v>
      </c>
      <c r="G17" s="55" t="s">
        <v>2905</v>
      </c>
      <c r="H17" s="55" t="s">
        <v>2906</v>
      </c>
      <c r="I17" s="56">
        <f t="shared" si="8"/>
        <v>0</v>
      </c>
      <c r="J17" s="56">
        <f t="shared" si="8"/>
        <v>0</v>
      </c>
      <c r="K17" s="56">
        <f t="shared" si="8"/>
        <v>0</v>
      </c>
      <c r="L17" s="56">
        <f t="shared" si="8"/>
        <v>0</v>
      </c>
      <c r="M17" s="56">
        <f t="shared" si="8"/>
        <v>0</v>
      </c>
      <c r="N17" s="56">
        <f t="shared" si="8"/>
        <v>0</v>
      </c>
      <c r="O17" s="56">
        <f t="shared" si="8"/>
        <v>0</v>
      </c>
      <c r="P17" s="56">
        <f t="shared" si="8"/>
        <v>0</v>
      </c>
      <c r="Q17" s="57">
        <v>0</v>
      </c>
    </row>
    <row r="18" ht="33" customHeight="1" spans="1:17">
      <c r="A18" s="55" t="s">
        <v>2907</v>
      </c>
      <c r="B18" s="55" t="s">
        <v>2908</v>
      </c>
      <c r="C18" s="56">
        <v>0</v>
      </c>
      <c r="D18" s="56">
        <v>0</v>
      </c>
      <c r="E18" s="56">
        <v>0</v>
      </c>
      <c r="F18" s="57">
        <v>0</v>
      </c>
      <c r="G18" s="55" t="s">
        <v>2909</v>
      </c>
      <c r="H18" s="55" t="s">
        <v>2910</v>
      </c>
      <c r="I18" s="56">
        <f t="shared" si="2"/>
        <v>0</v>
      </c>
      <c r="J18" s="65">
        <v>0</v>
      </c>
      <c r="K18" s="65">
        <v>0</v>
      </c>
      <c r="L18" s="65">
        <v>0</v>
      </c>
      <c r="M18" s="56">
        <f>SUM(N18:P18)</f>
        <v>0</v>
      </c>
      <c r="N18" s="65">
        <v>0</v>
      </c>
      <c r="O18" s="65">
        <v>0</v>
      </c>
      <c r="P18" s="65">
        <v>0</v>
      </c>
      <c r="Q18" s="57">
        <v>0</v>
      </c>
    </row>
    <row r="19" ht="33" customHeight="1" spans="1:17">
      <c r="A19" s="55" t="s">
        <v>2911</v>
      </c>
      <c r="B19" s="55" t="s">
        <v>2912</v>
      </c>
      <c r="C19" s="56">
        <f t="shared" si="6"/>
        <v>0</v>
      </c>
      <c r="D19" s="56">
        <f t="shared" ref="D19:L19" si="9">SUM(D20)</f>
        <v>0</v>
      </c>
      <c r="E19" s="56">
        <f t="shared" si="9"/>
        <v>0</v>
      </c>
      <c r="F19" s="57">
        <v>0</v>
      </c>
      <c r="G19" s="55" t="s">
        <v>2913</v>
      </c>
      <c r="H19" s="55" t="s">
        <v>2451</v>
      </c>
      <c r="I19" s="56">
        <f t="shared" si="9"/>
        <v>0</v>
      </c>
      <c r="J19" s="56">
        <f t="shared" si="9"/>
        <v>0</v>
      </c>
      <c r="K19" s="56">
        <f t="shared" si="9"/>
        <v>0</v>
      </c>
      <c r="L19" s="56">
        <f t="shared" si="9"/>
        <v>0</v>
      </c>
      <c r="M19" s="56">
        <v>6</v>
      </c>
      <c r="N19" s="56">
        <f>SUM(N20)</f>
        <v>0</v>
      </c>
      <c r="O19" s="56">
        <f>SUM(O20)</f>
        <v>0</v>
      </c>
      <c r="P19" s="56">
        <v>6</v>
      </c>
      <c r="Q19" s="57">
        <v>0</v>
      </c>
    </row>
    <row r="20" ht="33" customHeight="1" spans="1:17">
      <c r="A20" s="55" t="s">
        <v>2914</v>
      </c>
      <c r="B20" s="55" t="s">
        <v>2915</v>
      </c>
      <c r="C20" s="56">
        <v>0</v>
      </c>
      <c r="D20" s="56">
        <v>0</v>
      </c>
      <c r="E20" s="56">
        <f>I21</f>
        <v>0</v>
      </c>
      <c r="F20" s="57">
        <v>0</v>
      </c>
      <c r="G20" s="55" t="s">
        <v>2916</v>
      </c>
      <c r="H20" s="55" t="s">
        <v>2917</v>
      </c>
      <c r="I20" s="56">
        <f>SUM(J20:L20)</f>
        <v>0</v>
      </c>
      <c r="J20" s="65">
        <v>0</v>
      </c>
      <c r="K20" s="65">
        <v>0</v>
      </c>
      <c r="L20" s="65">
        <v>0</v>
      </c>
      <c r="M20" s="56">
        <v>6</v>
      </c>
      <c r="N20" s="65">
        <v>0</v>
      </c>
      <c r="O20" s="65">
        <v>0</v>
      </c>
      <c r="P20" s="65">
        <v>6</v>
      </c>
      <c r="Q20" s="57">
        <v>0</v>
      </c>
    </row>
    <row r="21" ht="33" customHeight="1" spans="1:17">
      <c r="A21" s="55"/>
      <c r="B21" s="55"/>
      <c r="C21" s="56"/>
      <c r="D21" s="56"/>
      <c r="E21" s="56"/>
      <c r="F21" s="57"/>
      <c r="G21" s="55" t="s">
        <v>2918</v>
      </c>
      <c r="H21" s="55" t="s">
        <v>2919</v>
      </c>
      <c r="I21" s="56">
        <f t="shared" ref="I21:P21" si="10">SUM(I22)</f>
        <v>0</v>
      </c>
      <c r="J21" s="56">
        <f t="shared" si="10"/>
        <v>0</v>
      </c>
      <c r="K21" s="56">
        <f t="shared" si="10"/>
        <v>0</v>
      </c>
      <c r="L21" s="56">
        <f t="shared" si="10"/>
        <v>0</v>
      </c>
      <c r="M21" s="56">
        <f t="shared" si="10"/>
        <v>0</v>
      </c>
      <c r="N21" s="56">
        <f t="shared" si="10"/>
        <v>0</v>
      </c>
      <c r="O21" s="56">
        <f t="shared" si="10"/>
        <v>0</v>
      </c>
      <c r="P21" s="56">
        <f t="shared" si="10"/>
        <v>0</v>
      </c>
      <c r="Q21" s="57">
        <v>0</v>
      </c>
    </row>
    <row r="22" ht="33" customHeight="1" spans="1:17">
      <c r="A22" s="55"/>
      <c r="B22" s="55"/>
      <c r="C22" s="56"/>
      <c r="D22" s="56"/>
      <c r="E22" s="56"/>
      <c r="F22" s="57"/>
      <c r="G22" s="55" t="s">
        <v>2920</v>
      </c>
      <c r="H22" s="55" t="s">
        <v>2921</v>
      </c>
      <c r="I22" s="56">
        <f>SUM(J22:L22)</f>
        <v>0</v>
      </c>
      <c r="J22" s="65">
        <v>0</v>
      </c>
      <c r="K22" s="65">
        <v>0</v>
      </c>
      <c r="L22" s="65">
        <v>0</v>
      </c>
      <c r="M22" s="56">
        <f>SUM(N22:P22)</f>
        <v>0</v>
      </c>
      <c r="N22" s="65">
        <v>0</v>
      </c>
      <c r="O22" s="65">
        <v>0</v>
      </c>
      <c r="P22" s="65">
        <v>0</v>
      </c>
      <c r="Q22" s="57">
        <v>0</v>
      </c>
    </row>
    <row r="23" ht="33" customHeight="1" spans="1:17">
      <c r="A23" s="55"/>
      <c r="B23" s="61" t="s">
        <v>2922</v>
      </c>
      <c r="C23" s="59">
        <f>SUM(C13,C14)</f>
        <v>15</v>
      </c>
      <c r="D23" s="59">
        <f t="shared" ref="D23:P23" si="11">SUM(D13,D14)</f>
        <v>28</v>
      </c>
      <c r="E23" s="59">
        <f t="shared" si="11"/>
        <v>43</v>
      </c>
      <c r="F23" s="60">
        <f>E23/C23</f>
        <v>2.86666666666667</v>
      </c>
      <c r="G23" s="55"/>
      <c r="H23" s="61" t="s">
        <v>2923</v>
      </c>
      <c r="I23" s="59">
        <f t="shared" si="11"/>
        <v>15</v>
      </c>
      <c r="J23" s="59">
        <f t="shared" si="11"/>
        <v>0</v>
      </c>
      <c r="K23" s="59">
        <f t="shared" si="11"/>
        <v>0</v>
      </c>
      <c r="L23" s="59">
        <f t="shared" si="11"/>
        <v>15</v>
      </c>
      <c r="M23" s="59">
        <f t="shared" si="11"/>
        <v>43</v>
      </c>
      <c r="N23" s="59">
        <f t="shared" si="11"/>
        <v>0</v>
      </c>
      <c r="O23" s="59">
        <f t="shared" si="11"/>
        <v>28</v>
      </c>
      <c r="P23" s="59">
        <f t="shared" si="11"/>
        <v>15</v>
      </c>
      <c r="Q23" s="60">
        <f>M23/I23</f>
        <v>2.86666666666667</v>
      </c>
    </row>
    <row r="24" ht="45" customHeight="1" spans="3:5">
      <c r="C24" s="62"/>
      <c r="D24" s="62"/>
      <c r="E24" s="62"/>
    </row>
  </sheetData>
  <mergeCells count="15">
    <mergeCell ref="A2:Q2"/>
    <mergeCell ref="P3:Q3"/>
    <mergeCell ref="A4:F4"/>
    <mergeCell ref="G4:Q4"/>
    <mergeCell ref="I5:L5"/>
    <mergeCell ref="M5:P5"/>
    <mergeCell ref="A5:A6"/>
    <mergeCell ref="B5:B6"/>
    <mergeCell ref="C5:C6"/>
    <mergeCell ref="D5:D6"/>
    <mergeCell ref="E5:E6"/>
    <mergeCell ref="F5:F6"/>
    <mergeCell ref="G5:G6"/>
    <mergeCell ref="H5:H6"/>
    <mergeCell ref="Q5:Q6"/>
  </mergeCells>
  <printOptions horizontalCentered="1"/>
  <pageMargins left="0.554166666666667" right="0.554166666666667" top="0.605555555555556" bottom="0.802777777777778" header="0.313888888888889" footer="0.313888888888889"/>
  <pageSetup paperSize="9" scale="65" firstPageNumber="39" orientation="landscape" useFirstPageNumber="1" horizontalDpi="600"/>
  <headerFooter>
    <oddFooter>&amp;C&amp;14&amp;P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showGridLines="0" workbookViewId="0">
      <selection activeCell="H13" sqref="H13"/>
    </sheetView>
  </sheetViews>
  <sheetFormatPr defaultColWidth="7.875" defaultRowHeight="12.75" outlineLevelCol="4"/>
  <cols>
    <col min="1" max="1" width="12.625" style="26" customWidth="1"/>
    <col min="2" max="2" width="38.375" style="26" customWidth="1"/>
    <col min="3" max="5" width="18.125" style="26" customWidth="1"/>
    <col min="6" max="27" width="7" style="26" customWidth="1"/>
    <col min="28" max="16383" width="7.875" style="26"/>
    <col min="16384" max="16384" width="7.875" style="41"/>
  </cols>
  <sheetData>
    <row r="1" ht="14.25" customHeight="1" spans="1:5">
      <c r="A1" s="27" t="s">
        <v>24</v>
      </c>
      <c r="B1" s="28"/>
      <c r="C1" s="28"/>
      <c r="D1" s="28"/>
      <c r="E1" s="28"/>
    </row>
    <row r="2" ht="35.25" customHeight="1" spans="1:5">
      <c r="A2" s="29" t="s">
        <v>2924</v>
      </c>
      <c r="B2" s="29"/>
      <c r="C2" s="29"/>
      <c r="D2" s="29"/>
      <c r="E2" s="29"/>
    </row>
    <row r="3" ht="21" customHeight="1" spans="2:5">
      <c r="B3" s="30"/>
      <c r="C3" s="30"/>
      <c r="D3" s="30"/>
      <c r="E3" s="38" t="s">
        <v>31</v>
      </c>
    </row>
    <row r="4" ht="49" customHeight="1" spans="1:5">
      <c r="A4" s="42" t="s">
        <v>2390</v>
      </c>
      <c r="B4" s="42" t="s">
        <v>2925</v>
      </c>
      <c r="C4" s="42" t="s">
        <v>35</v>
      </c>
      <c r="D4" s="42" t="s">
        <v>2463</v>
      </c>
      <c r="E4" s="42" t="s">
        <v>2464</v>
      </c>
    </row>
    <row r="5" ht="25" customHeight="1" spans="1:5">
      <c r="A5" s="43" t="s">
        <v>2926</v>
      </c>
      <c r="B5" s="43" t="s">
        <v>2927</v>
      </c>
      <c r="C5" s="44">
        <v>0</v>
      </c>
      <c r="D5" s="44">
        <v>0</v>
      </c>
      <c r="E5" s="44">
        <v>0</v>
      </c>
    </row>
    <row r="6" ht="25" customHeight="1" spans="1:5">
      <c r="A6" s="43" t="s">
        <v>2928</v>
      </c>
      <c r="B6" s="43" t="s">
        <v>2929</v>
      </c>
      <c r="C6" s="44">
        <v>0</v>
      </c>
      <c r="D6" s="44">
        <v>0</v>
      </c>
      <c r="E6" s="44">
        <v>0</v>
      </c>
    </row>
    <row r="7" ht="25" customHeight="1" spans="1:5">
      <c r="A7" s="43" t="s">
        <v>2930</v>
      </c>
      <c r="B7" s="43" t="s">
        <v>2931</v>
      </c>
      <c r="C7" s="44">
        <v>0</v>
      </c>
      <c r="D7" s="44">
        <v>0</v>
      </c>
      <c r="E7" s="44">
        <v>0</v>
      </c>
    </row>
    <row r="8" ht="25" customHeight="1" spans="1:5">
      <c r="A8" s="43" t="s">
        <v>2932</v>
      </c>
      <c r="B8" s="43" t="s">
        <v>2933</v>
      </c>
      <c r="C8" s="44">
        <v>0</v>
      </c>
      <c r="D8" s="44">
        <v>0</v>
      </c>
      <c r="E8" s="44">
        <v>0</v>
      </c>
    </row>
    <row r="9" ht="25" customHeight="1" spans="1:5">
      <c r="A9" s="43" t="s">
        <v>2934</v>
      </c>
      <c r="B9" s="43" t="s">
        <v>2935</v>
      </c>
      <c r="C9" s="44">
        <v>0</v>
      </c>
      <c r="D9" s="44">
        <v>0</v>
      </c>
      <c r="E9" s="44">
        <v>0</v>
      </c>
    </row>
    <row r="10" ht="25" customHeight="1" spans="1:5">
      <c r="A10" s="43" t="s">
        <v>2936</v>
      </c>
      <c r="B10" s="43" t="s">
        <v>2937</v>
      </c>
      <c r="C10" s="44">
        <v>0</v>
      </c>
      <c r="D10" s="44">
        <v>0</v>
      </c>
      <c r="E10" s="44">
        <v>0</v>
      </c>
    </row>
    <row r="11" ht="25" customHeight="1" spans="1:5">
      <c r="A11" s="43" t="s">
        <v>2938</v>
      </c>
      <c r="B11" s="43" t="s">
        <v>2939</v>
      </c>
      <c r="C11" s="44">
        <v>0</v>
      </c>
      <c r="D11" s="44">
        <v>0</v>
      </c>
      <c r="E11" s="44">
        <v>0</v>
      </c>
    </row>
    <row r="12" ht="25" customHeight="1" spans="1:5">
      <c r="A12" s="43" t="s">
        <v>2940</v>
      </c>
      <c r="B12" s="43" t="s">
        <v>2941</v>
      </c>
      <c r="C12" s="44">
        <v>0</v>
      </c>
      <c r="D12" s="44">
        <v>0</v>
      </c>
      <c r="E12" s="44">
        <v>0</v>
      </c>
    </row>
    <row r="13" ht="25" customHeight="1" spans="1:5">
      <c r="A13" s="43" t="s">
        <v>2942</v>
      </c>
      <c r="B13" s="43" t="s">
        <v>2943</v>
      </c>
      <c r="C13" s="44">
        <v>0</v>
      </c>
      <c r="D13" s="44">
        <v>0</v>
      </c>
      <c r="E13" s="44">
        <v>0</v>
      </c>
    </row>
    <row r="14" ht="25" customHeight="1" spans="1:5">
      <c r="A14" s="43" t="s">
        <v>2944</v>
      </c>
      <c r="B14" s="43" t="s">
        <v>2945</v>
      </c>
      <c r="C14" s="44">
        <v>0</v>
      </c>
      <c r="D14" s="44">
        <v>0</v>
      </c>
      <c r="E14" s="44">
        <v>0</v>
      </c>
    </row>
    <row r="15" ht="25" customHeight="1" spans="1:5">
      <c r="A15" s="43" t="s">
        <v>2946</v>
      </c>
      <c r="B15" s="43" t="s">
        <v>2947</v>
      </c>
      <c r="C15" s="44">
        <v>0</v>
      </c>
      <c r="D15" s="44">
        <v>0</v>
      </c>
      <c r="E15" s="44">
        <v>0</v>
      </c>
    </row>
    <row r="16" ht="25" customHeight="1" spans="1:5">
      <c r="A16" s="43" t="s">
        <v>2948</v>
      </c>
      <c r="B16" s="43" t="s">
        <v>2949</v>
      </c>
      <c r="C16" s="44">
        <v>0</v>
      </c>
      <c r="D16" s="44">
        <v>0</v>
      </c>
      <c r="E16" s="44">
        <v>0</v>
      </c>
    </row>
    <row r="17" ht="25" customHeight="1" spans="1:5">
      <c r="A17" s="43" t="s">
        <v>2950</v>
      </c>
      <c r="B17" s="43" t="s">
        <v>2951</v>
      </c>
      <c r="C17" s="44">
        <v>0</v>
      </c>
      <c r="D17" s="44">
        <v>0</v>
      </c>
      <c r="E17" s="44">
        <v>0</v>
      </c>
    </row>
    <row r="18" ht="25" customHeight="1" spans="1:5">
      <c r="A18" s="43" t="s">
        <v>2952</v>
      </c>
      <c r="B18" s="43" t="s">
        <v>2953</v>
      </c>
      <c r="C18" s="44">
        <v>0</v>
      </c>
      <c r="D18" s="44">
        <v>0</v>
      </c>
      <c r="E18" s="44">
        <v>0</v>
      </c>
    </row>
    <row r="19" ht="25" customHeight="1" spans="1:5">
      <c r="A19" s="43" t="s">
        <v>2954</v>
      </c>
      <c r="B19" s="43" t="s">
        <v>2955</v>
      </c>
      <c r="C19" s="44">
        <v>0</v>
      </c>
      <c r="D19" s="44">
        <v>0</v>
      </c>
      <c r="E19" s="44">
        <v>0</v>
      </c>
    </row>
    <row r="20" ht="25" customHeight="1" spans="1:5">
      <c r="A20" s="43" t="s">
        <v>2956</v>
      </c>
      <c r="B20" s="43" t="s">
        <v>2957</v>
      </c>
      <c r="C20" s="44">
        <v>0</v>
      </c>
      <c r="D20" s="44">
        <v>0</v>
      </c>
      <c r="E20" s="44">
        <v>0</v>
      </c>
    </row>
    <row r="21" ht="25" customHeight="1" spans="1:5">
      <c r="A21" s="43" t="s">
        <v>2958</v>
      </c>
      <c r="B21" s="43" t="s">
        <v>2959</v>
      </c>
      <c r="C21" s="44">
        <v>0</v>
      </c>
      <c r="D21" s="44">
        <v>0</v>
      </c>
      <c r="E21" s="44">
        <v>0</v>
      </c>
    </row>
    <row r="22" ht="25" customHeight="1" spans="1:5">
      <c r="A22" s="43" t="s">
        <v>2960</v>
      </c>
      <c r="B22" s="43" t="s">
        <v>2961</v>
      </c>
      <c r="C22" s="44">
        <v>0</v>
      </c>
      <c r="D22" s="44">
        <v>0</v>
      </c>
      <c r="E22" s="44">
        <v>0</v>
      </c>
    </row>
    <row r="23" ht="25" customHeight="1" spans="1:5">
      <c r="A23" s="43" t="s">
        <v>2962</v>
      </c>
      <c r="B23" s="43" t="s">
        <v>2963</v>
      </c>
      <c r="C23" s="44">
        <v>0</v>
      </c>
      <c r="D23" s="44">
        <v>0</v>
      </c>
      <c r="E23" s="44">
        <v>0</v>
      </c>
    </row>
    <row r="24" ht="25" customHeight="1" spans="1:5">
      <c r="A24" s="43" t="s">
        <v>2964</v>
      </c>
      <c r="B24" s="43" t="s">
        <v>2965</v>
      </c>
      <c r="C24" s="44">
        <v>0</v>
      </c>
      <c r="D24" s="44">
        <v>0</v>
      </c>
      <c r="E24" s="44">
        <v>0</v>
      </c>
    </row>
    <row r="25" ht="25" customHeight="1" spans="1:5">
      <c r="A25" s="43" t="s">
        <v>2966</v>
      </c>
      <c r="B25" s="43" t="s">
        <v>2967</v>
      </c>
      <c r="C25" s="44">
        <v>0</v>
      </c>
      <c r="D25" s="44">
        <v>0</v>
      </c>
      <c r="E25" s="44">
        <v>0</v>
      </c>
    </row>
    <row r="26" ht="25" customHeight="1" spans="1:5">
      <c r="A26" s="43" t="s">
        <v>2968</v>
      </c>
      <c r="B26" s="43" t="s">
        <v>2969</v>
      </c>
      <c r="C26" s="44">
        <v>0</v>
      </c>
      <c r="D26" s="44">
        <v>0</v>
      </c>
      <c r="E26" s="44">
        <v>0</v>
      </c>
    </row>
    <row r="27" ht="25" customHeight="1" spans="1:5">
      <c r="A27" s="43" t="s">
        <v>2970</v>
      </c>
      <c r="B27" s="43" t="s">
        <v>2971</v>
      </c>
      <c r="C27" s="44">
        <v>0</v>
      </c>
      <c r="D27" s="44">
        <v>0</v>
      </c>
      <c r="E27" s="44">
        <v>0</v>
      </c>
    </row>
    <row r="28" ht="25" customHeight="1" spans="1:5">
      <c r="A28" s="43" t="s">
        <v>2972</v>
      </c>
      <c r="B28" s="43" t="s">
        <v>2973</v>
      </c>
      <c r="C28" s="44">
        <v>0</v>
      </c>
      <c r="D28" s="44">
        <v>0</v>
      </c>
      <c r="E28" s="44">
        <v>0</v>
      </c>
    </row>
    <row r="29" ht="25" customHeight="1" spans="1:5">
      <c r="A29" s="43" t="s">
        <v>2974</v>
      </c>
      <c r="B29" s="43" t="s">
        <v>2975</v>
      </c>
      <c r="C29" s="44">
        <v>0</v>
      </c>
      <c r="D29" s="44">
        <v>0</v>
      </c>
      <c r="E29" s="44">
        <v>0</v>
      </c>
    </row>
    <row r="30" ht="25" customHeight="1" spans="1:5">
      <c r="A30" s="43" t="s">
        <v>2976</v>
      </c>
      <c r="B30" s="43" t="s">
        <v>2977</v>
      </c>
      <c r="C30" s="44">
        <v>0</v>
      </c>
      <c r="D30" s="44">
        <v>0</v>
      </c>
      <c r="E30" s="44">
        <v>0</v>
      </c>
    </row>
    <row r="31" ht="25" customHeight="1" spans="1:5">
      <c r="A31" s="43" t="s">
        <v>2978</v>
      </c>
      <c r="B31" s="43" t="s">
        <v>2979</v>
      </c>
      <c r="C31" s="44">
        <v>0</v>
      </c>
      <c r="D31" s="44">
        <v>0</v>
      </c>
      <c r="E31" s="44">
        <v>0</v>
      </c>
    </row>
    <row r="32" ht="25" customHeight="1" spans="1:5">
      <c r="A32" s="43" t="s">
        <v>2980</v>
      </c>
      <c r="B32" s="43" t="s">
        <v>2981</v>
      </c>
      <c r="C32" s="44">
        <v>0</v>
      </c>
      <c r="D32" s="44">
        <v>0</v>
      </c>
      <c r="E32" s="44">
        <v>0</v>
      </c>
    </row>
    <row r="33" ht="25" customHeight="1" spans="1:5">
      <c r="A33" s="43" t="s">
        <v>2982</v>
      </c>
      <c r="B33" s="43" t="s">
        <v>2983</v>
      </c>
      <c r="C33" s="44">
        <v>0</v>
      </c>
      <c r="D33" s="44">
        <v>0</v>
      </c>
      <c r="E33" s="44">
        <v>0</v>
      </c>
    </row>
    <row r="34" ht="25" customHeight="1" spans="1:5">
      <c r="A34" s="43" t="s">
        <v>2984</v>
      </c>
      <c r="B34" s="43" t="s">
        <v>2985</v>
      </c>
      <c r="C34" s="44">
        <v>15</v>
      </c>
      <c r="D34" s="44">
        <v>0</v>
      </c>
      <c r="E34" s="44">
        <v>15</v>
      </c>
    </row>
    <row r="35" ht="25" customHeight="1" spans="1:5">
      <c r="A35" s="43" t="s">
        <v>2986</v>
      </c>
      <c r="B35" s="43" t="s">
        <v>2987</v>
      </c>
      <c r="C35" s="44">
        <v>0</v>
      </c>
      <c r="D35" s="44">
        <v>0</v>
      </c>
      <c r="E35" s="44">
        <v>0</v>
      </c>
    </row>
    <row r="36" ht="25" customHeight="1" spans="1:5">
      <c r="A36" s="43" t="s">
        <v>2988</v>
      </c>
      <c r="B36" s="43" t="s">
        <v>2989</v>
      </c>
      <c r="C36" s="44">
        <v>0</v>
      </c>
      <c r="D36" s="44">
        <v>0</v>
      </c>
      <c r="E36" s="44">
        <v>0</v>
      </c>
    </row>
    <row r="37" ht="25" customHeight="1" spans="1:5">
      <c r="A37" s="43" t="s">
        <v>2990</v>
      </c>
      <c r="B37" s="43" t="s">
        <v>2991</v>
      </c>
      <c r="C37" s="44">
        <v>0</v>
      </c>
      <c r="D37" s="44">
        <v>0</v>
      </c>
      <c r="E37" s="44">
        <v>0</v>
      </c>
    </row>
    <row r="38" ht="25" customHeight="1" spans="1:5">
      <c r="A38" s="43" t="s">
        <v>2992</v>
      </c>
      <c r="B38" s="43" t="s">
        <v>2993</v>
      </c>
      <c r="C38" s="44">
        <v>0</v>
      </c>
      <c r="D38" s="44">
        <v>0</v>
      </c>
      <c r="E38" s="44">
        <v>0</v>
      </c>
    </row>
    <row r="39" ht="25" customHeight="1" spans="1:5">
      <c r="A39" s="43" t="s">
        <v>2994</v>
      </c>
      <c r="B39" s="43" t="s">
        <v>2995</v>
      </c>
      <c r="C39" s="44">
        <v>0</v>
      </c>
      <c r="D39" s="44">
        <v>0</v>
      </c>
      <c r="E39" s="44">
        <v>0</v>
      </c>
    </row>
    <row r="40" ht="25" customHeight="1" spans="1:5">
      <c r="A40" s="43" t="s">
        <v>2996</v>
      </c>
      <c r="B40" s="43" t="s">
        <v>2997</v>
      </c>
      <c r="C40" s="44">
        <v>0</v>
      </c>
      <c r="D40" s="44">
        <v>0</v>
      </c>
      <c r="E40" s="44">
        <v>0</v>
      </c>
    </row>
    <row r="41" ht="25" customHeight="1" spans="1:5">
      <c r="A41" s="43" t="s">
        <v>2998</v>
      </c>
      <c r="B41" s="43" t="s">
        <v>2999</v>
      </c>
      <c r="C41" s="44">
        <v>0</v>
      </c>
      <c r="D41" s="44">
        <v>0</v>
      </c>
      <c r="E41" s="44">
        <v>0</v>
      </c>
    </row>
    <row r="42" ht="25" customHeight="1" spans="1:5">
      <c r="A42" s="43" t="s">
        <v>3000</v>
      </c>
      <c r="B42" s="43" t="s">
        <v>3001</v>
      </c>
      <c r="C42" s="44">
        <v>0</v>
      </c>
      <c r="D42" s="44">
        <v>0</v>
      </c>
      <c r="E42" s="44">
        <v>0</v>
      </c>
    </row>
    <row r="43" ht="25" customHeight="1" spans="1:5">
      <c r="A43" s="43" t="s">
        <v>3002</v>
      </c>
      <c r="B43" s="43" t="s">
        <v>3003</v>
      </c>
      <c r="C43" s="44">
        <v>0</v>
      </c>
      <c r="D43" s="44">
        <v>0</v>
      </c>
      <c r="E43" s="44">
        <v>0</v>
      </c>
    </row>
    <row r="44" ht="25" customHeight="1" spans="1:5">
      <c r="A44" s="43" t="s">
        <v>3004</v>
      </c>
      <c r="B44" s="43" t="s">
        <v>3005</v>
      </c>
      <c r="C44" s="44">
        <v>0</v>
      </c>
      <c r="D44" s="44">
        <v>0</v>
      </c>
      <c r="E44" s="44">
        <v>0</v>
      </c>
    </row>
    <row r="45" ht="25" customHeight="1" spans="1:5">
      <c r="A45" s="43" t="s">
        <v>3006</v>
      </c>
      <c r="B45" s="43" t="s">
        <v>3007</v>
      </c>
      <c r="C45" s="44">
        <v>0</v>
      </c>
      <c r="D45" s="44">
        <v>0</v>
      </c>
      <c r="E45" s="44">
        <v>0</v>
      </c>
    </row>
    <row r="46" ht="25" customHeight="1" spans="1:5">
      <c r="A46" s="43" t="s">
        <v>2886</v>
      </c>
      <c r="B46" s="43" t="s">
        <v>3008</v>
      </c>
      <c r="C46" s="44">
        <v>0</v>
      </c>
      <c r="D46" s="44">
        <v>0</v>
      </c>
      <c r="E46" s="44">
        <v>0</v>
      </c>
    </row>
    <row r="47" ht="25" customHeight="1" spans="1:5">
      <c r="A47" s="43"/>
      <c r="B47" s="45"/>
      <c r="C47" s="44"/>
      <c r="D47" s="44"/>
      <c r="E47" s="44"/>
    </row>
    <row r="48" ht="25" customHeight="1" spans="1:5">
      <c r="A48" s="43"/>
      <c r="B48" s="45"/>
      <c r="C48" s="44"/>
      <c r="D48" s="44"/>
      <c r="E48" s="44"/>
    </row>
    <row r="49" ht="25" customHeight="1" spans="1:5">
      <c r="A49" s="43"/>
      <c r="B49" s="45"/>
      <c r="C49" s="44"/>
      <c r="D49" s="44"/>
      <c r="E49" s="44"/>
    </row>
    <row r="50" ht="25" customHeight="1" spans="1:5">
      <c r="A50" s="43"/>
      <c r="B50" s="45"/>
      <c r="C50" s="44"/>
      <c r="D50" s="44"/>
      <c r="E50" s="44"/>
    </row>
    <row r="51" ht="25" customHeight="1" spans="1:5">
      <c r="A51" s="43">
        <v>1100501</v>
      </c>
      <c r="B51" s="43" t="s">
        <v>3009</v>
      </c>
      <c r="C51" s="44">
        <v>0</v>
      </c>
      <c r="D51" s="44">
        <v>28</v>
      </c>
      <c r="E51" s="44">
        <v>28</v>
      </c>
    </row>
    <row r="52" ht="25" customHeight="1" spans="1:5">
      <c r="A52" s="43" t="s">
        <v>2907</v>
      </c>
      <c r="B52" s="43" t="s">
        <v>3010</v>
      </c>
      <c r="C52" s="44">
        <v>0</v>
      </c>
      <c r="D52" s="44">
        <v>0</v>
      </c>
      <c r="E52" s="44">
        <v>0</v>
      </c>
    </row>
    <row r="53" ht="25" customHeight="1" spans="1:5">
      <c r="A53" s="43" t="s">
        <v>2914</v>
      </c>
      <c r="B53" s="43" t="s">
        <v>3011</v>
      </c>
      <c r="C53" s="44">
        <v>0</v>
      </c>
      <c r="D53" s="44">
        <v>0</v>
      </c>
      <c r="E53" s="44">
        <v>0</v>
      </c>
    </row>
  </sheetData>
  <mergeCells count="1">
    <mergeCell ref="A2:E2"/>
  </mergeCells>
  <printOptions horizontalCentered="1"/>
  <pageMargins left="0.554166666666667" right="0.554166666666667" top="0.605555555555556" bottom="0.802777777777778" header="0.313888888888889" footer="0.511805555555556"/>
  <pageSetup paperSize="9" scale="90" firstPageNumber="40" orientation="landscape" useFirstPageNumber="1" horizontalDpi="600"/>
  <headerFooter>
    <oddFooter>&amp;C&amp;14&amp;P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showGridLines="0" workbookViewId="0">
      <selection activeCell="I9" sqref="I9"/>
    </sheetView>
  </sheetViews>
  <sheetFormatPr defaultColWidth="7.875" defaultRowHeight="12.75"/>
  <cols>
    <col min="1" max="1" width="9.375" style="26" customWidth="1"/>
    <col min="2" max="2" width="36.875" style="26" customWidth="1"/>
    <col min="3" max="3" width="7.875" style="26" customWidth="1"/>
    <col min="4" max="4" width="10.875" style="26" customWidth="1"/>
    <col min="5" max="5" width="9.75" style="26" customWidth="1"/>
    <col min="6" max="6" width="9.875" style="26" customWidth="1"/>
    <col min="7" max="7" width="8.625" style="26" customWidth="1"/>
    <col min="8" max="8" width="11.5" style="26" customWidth="1"/>
    <col min="9" max="9" width="9.5" style="26" customWidth="1"/>
    <col min="10" max="10" width="13.125" style="26" customWidth="1"/>
    <col min="11" max="26" width="7" style="26" customWidth="1"/>
    <col min="27" max="16384" width="7.875" style="26"/>
  </cols>
  <sheetData>
    <row r="1" ht="17" customHeight="1" spans="1:10">
      <c r="A1" s="27" t="s">
        <v>26</v>
      </c>
      <c r="B1" s="28"/>
      <c r="C1" s="28"/>
      <c r="D1" s="28"/>
      <c r="E1" s="28"/>
      <c r="F1" s="28"/>
      <c r="G1" s="28"/>
      <c r="H1" s="28"/>
      <c r="I1" s="28"/>
      <c r="J1" s="28"/>
    </row>
    <row r="2" ht="33" customHeight="1" spans="1:10">
      <c r="A2" s="29" t="s">
        <v>3012</v>
      </c>
      <c r="B2" s="29"/>
      <c r="C2" s="29"/>
      <c r="D2" s="29"/>
      <c r="E2" s="29"/>
      <c r="F2" s="29"/>
      <c r="G2" s="29"/>
      <c r="H2" s="29"/>
      <c r="I2" s="29"/>
      <c r="J2" s="29"/>
    </row>
    <row r="3" ht="24" customHeight="1" spans="1:10">
      <c r="A3" s="29" t="s">
        <v>3013</v>
      </c>
      <c r="B3" s="29"/>
      <c r="C3" s="29"/>
      <c r="D3" s="29"/>
      <c r="E3" s="29"/>
      <c r="F3" s="29"/>
      <c r="G3" s="29"/>
      <c r="H3" s="29"/>
      <c r="I3" s="29"/>
      <c r="J3" s="29"/>
    </row>
    <row r="4" ht="17" customHeight="1" spans="2:10">
      <c r="B4" s="30"/>
      <c r="C4" s="30"/>
      <c r="D4" s="30"/>
      <c r="E4" s="30"/>
      <c r="F4" s="30"/>
      <c r="G4" s="30"/>
      <c r="H4" s="30"/>
      <c r="I4" s="30"/>
      <c r="J4" s="38" t="s">
        <v>31</v>
      </c>
    </row>
    <row r="5" ht="22.5" customHeight="1" spans="1:10">
      <c r="A5" s="31" t="s">
        <v>2390</v>
      </c>
      <c r="B5" s="32" t="s">
        <v>2391</v>
      </c>
      <c r="C5" s="32" t="s">
        <v>3014</v>
      </c>
      <c r="D5" s="32"/>
      <c r="E5" s="32"/>
      <c r="F5" s="32"/>
      <c r="G5" s="32" t="s">
        <v>3015</v>
      </c>
      <c r="H5" s="32"/>
      <c r="I5" s="32"/>
      <c r="J5" s="32"/>
    </row>
    <row r="6" ht="29" customHeight="1" spans="1:10">
      <c r="A6" s="31"/>
      <c r="B6" s="32"/>
      <c r="C6" s="33" t="s">
        <v>2864</v>
      </c>
      <c r="D6" s="33" t="s">
        <v>2869</v>
      </c>
      <c r="E6" s="33" t="s">
        <v>2870</v>
      </c>
      <c r="F6" s="33" t="s">
        <v>2454</v>
      </c>
      <c r="G6" s="33" t="s">
        <v>2864</v>
      </c>
      <c r="H6" s="33" t="s">
        <v>2869</v>
      </c>
      <c r="I6" s="33" t="s">
        <v>2870</v>
      </c>
      <c r="J6" s="39" t="s">
        <v>2454</v>
      </c>
    </row>
    <row r="7" ht="32.25" customHeight="1" spans="1:10">
      <c r="A7" s="34" t="s">
        <v>3016</v>
      </c>
      <c r="B7" s="34" t="s">
        <v>3017</v>
      </c>
      <c r="C7" s="35">
        <f t="shared" ref="C7:C27" si="0">SUM(D7:F7)</f>
        <v>0</v>
      </c>
      <c r="D7" s="35">
        <v>0</v>
      </c>
      <c r="E7" s="35">
        <v>0</v>
      </c>
      <c r="F7" s="35">
        <v>0</v>
      </c>
      <c r="G7" s="35">
        <f t="shared" ref="G7:G27" si="1">SUM(H7:J7)</f>
        <v>0</v>
      </c>
      <c r="H7" s="35">
        <v>0</v>
      </c>
      <c r="I7" s="35">
        <v>0</v>
      </c>
      <c r="J7" s="35">
        <v>0</v>
      </c>
    </row>
    <row r="8" ht="32.25" customHeight="1" spans="1:10">
      <c r="A8" s="34" t="s">
        <v>3018</v>
      </c>
      <c r="B8" s="34" t="s">
        <v>3019</v>
      </c>
      <c r="C8" s="35">
        <f t="shared" si="0"/>
        <v>0</v>
      </c>
      <c r="D8" s="35">
        <v>0</v>
      </c>
      <c r="E8" s="35">
        <v>0</v>
      </c>
      <c r="F8" s="35">
        <v>0</v>
      </c>
      <c r="G8" s="35">
        <f t="shared" si="1"/>
        <v>0</v>
      </c>
      <c r="H8" s="35">
        <v>0</v>
      </c>
      <c r="I8" s="35">
        <v>0</v>
      </c>
      <c r="J8" s="35">
        <v>0</v>
      </c>
    </row>
    <row r="9" ht="32.25" customHeight="1" spans="1:10">
      <c r="A9" s="34" t="s">
        <v>3020</v>
      </c>
      <c r="B9" s="34" t="s">
        <v>3021</v>
      </c>
      <c r="C9" s="35">
        <f t="shared" si="0"/>
        <v>0</v>
      </c>
      <c r="D9" s="35">
        <v>0</v>
      </c>
      <c r="E9" s="35">
        <v>0</v>
      </c>
      <c r="F9" s="35">
        <v>0</v>
      </c>
      <c r="G9" s="35">
        <f t="shared" si="1"/>
        <v>0</v>
      </c>
      <c r="H9" s="35">
        <v>0</v>
      </c>
      <c r="I9" s="35">
        <v>0</v>
      </c>
      <c r="J9" s="35">
        <v>0</v>
      </c>
    </row>
    <row r="10" ht="32.25" customHeight="1" spans="1:10">
      <c r="A10" s="34" t="s">
        <v>3022</v>
      </c>
      <c r="B10" s="34" t="s">
        <v>3023</v>
      </c>
      <c r="C10" s="35">
        <f t="shared" si="0"/>
        <v>0</v>
      </c>
      <c r="D10" s="35">
        <v>0</v>
      </c>
      <c r="E10" s="35">
        <v>0</v>
      </c>
      <c r="F10" s="35">
        <v>0</v>
      </c>
      <c r="G10" s="35">
        <f t="shared" si="1"/>
        <v>0</v>
      </c>
      <c r="H10" s="35">
        <v>0</v>
      </c>
      <c r="I10" s="35">
        <v>0</v>
      </c>
      <c r="J10" s="35">
        <v>0</v>
      </c>
    </row>
    <row r="11" ht="32.25" customHeight="1" spans="1:10">
      <c r="A11" s="34" t="s">
        <v>3024</v>
      </c>
      <c r="B11" s="34" t="s">
        <v>3025</v>
      </c>
      <c r="C11" s="35">
        <f t="shared" si="0"/>
        <v>0</v>
      </c>
      <c r="D11" s="35">
        <v>0</v>
      </c>
      <c r="E11" s="35">
        <v>0</v>
      </c>
      <c r="F11" s="35">
        <v>0</v>
      </c>
      <c r="G11" s="35">
        <f t="shared" si="1"/>
        <v>0</v>
      </c>
      <c r="H11" s="35">
        <v>0</v>
      </c>
      <c r="I11" s="35">
        <v>0</v>
      </c>
      <c r="J11" s="35">
        <v>0</v>
      </c>
    </row>
    <row r="12" ht="32.25" customHeight="1" spans="1:10">
      <c r="A12" s="34" t="s">
        <v>3026</v>
      </c>
      <c r="B12" s="34" t="s">
        <v>3027</v>
      </c>
      <c r="C12" s="35">
        <f t="shared" si="0"/>
        <v>0</v>
      </c>
      <c r="D12" s="35">
        <v>0</v>
      </c>
      <c r="E12" s="35">
        <v>0</v>
      </c>
      <c r="F12" s="35">
        <v>0</v>
      </c>
      <c r="G12" s="35">
        <f t="shared" si="1"/>
        <v>0</v>
      </c>
      <c r="H12" s="35">
        <v>0</v>
      </c>
      <c r="I12" s="35">
        <v>0</v>
      </c>
      <c r="J12" s="35">
        <v>0</v>
      </c>
    </row>
    <row r="13" ht="32.25" customHeight="1" spans="1:10">
      <c r="A13" s="34" t="s">
        <v>3028</v>
      </c>
      <c r="B13" s="34" t="s">
        <v>3029</v>
      </c>
      <c r="C13" s="35">
        <f t="shared" si="0"/>
        <v>0</v>
      </c>
      <c r="D13" s="35">
        <v>0</v>
      </c>
      <c r="E13" s="35">
        <v>0</v>
      </c>
      <c r="F13" s="35">
        <v>0</v>
      </c>
      <c r="G13" s="35">
        <f t="shared" si="1"/>
        <v>0</v>
      </c>
      <c r="H13" s="35">
        <v>0</v>
      </c>
      <c r="I13" s="35">
        <v>0</v>
      </c>
      <c r="J13" s="35">
        <v>0</v>
      </c>
    </row>
    <row r="14" ht="32.25" customHeight="1" spans="1:10">
      <c r="A14" s="34" t="s">
        <v>3030</v>
      </c>
      <c r="B14" s="34" t="s">
        <v>3031</v>
      </c>
      <c r="C14" s="35">
        <f t="shared" si="0"/>
        <v>0</v>
      </c>
      <c r="D14" s="35">
        <v>0</v>
      </c>
      <c r="E14" s="35">
        <v>0</v>
      </c>
      <c r="F14" s="35">
        <v>0</v>
      </c>
      <c r="G14" s="35">
        <f t="shared" si="1"/>
        <v>0</v>
      </c>
      <c r="H14" s="35">
        <v>0</v>
      </c>
      <c r="I14" s="35">
        <v>0</v>
      </c>
      <c r="J14" s="35">
        <v>0</v>
      </c>
    </row>
    <row r="15" ht="32.25" customHeight="1" spans="1:10">
      <c r="A15" s="34" t="s">
        <v>3032</v>
      </c>
      <c r="B15" s="34" t="s">
        <v>3033</v>
      </c>
      <c r="C15" s="35">
        <f t="shared" si="0"/>
        <v>0</v>
      </c>
      <c r="D15" s="35">
        <v>0</v>
      </c>
      <c r="E15" s="35">
        <v>0</v>
      </c>
      <c r="F15" s="35">
        <v>0</v>
      </c>
      <c r="G15" s="35">
        <f t="shared" si="1"/>
        <v>0</v>
      </c>
      <c r="H15" s="35">
        <v>0</v>
      </c>
      <c r="I15" s="35">
        <v>0</v>
      </c>
      <c r="J15" s="35">
        <v>0</v>
      </c>
    </row>
    <row r="16" ht="32.25" customHeight="1" spans="1:10">
      <c r="A16" s="34" t="s">
        <v>3034</v>
      </c>
      <c r="B16" s="34" t="s">
        <v>3035</v>
      </c>
      <c r="C16" s="35">
        <f t="shared" si="0"/>
        <v>0</v>
      </c>
      <c r="D16" s="35">
        <v>0</v>
      </c>
      <c r="E16" s="35">
        <v>0</v>
      </c>
      <c r="F16" s="35">
        <v>0</v>
      </c>
      <c r="G16" s="35">
        <f t="shared" si="1"/>
        <v>0</v>
      </c>
      <c r="H16" s="35">
        <v>0</v>
      </c>
      <c r="I16" s="35">
        <v>0</v>
      </c>
      <c r="J16" s="35">
        <v>0</v>
      </c>
    </row>
    <row r="17" ht="32.25" customHeight="1" spans="1:10">
      <c r="A17" s="34" t="s">
        <v>3036</v>
      </c>
      <c r="B17" s="34" t="s">
        <v>3037</v>
      </c>
      <c r="C17" s="35">
        <f t="shared" si="0"/>
        <v>0</v>
      </c>
      <c r="D17" s="35">
        <v>0</v>
      </c>
      <c r="E17" s="35">
        <v>0</v>
      </c>
      <c r="F17" s="35">
        <v>0</v>
      </c>
      <c r="G17" s="35">
        <f t="shared" si="1"/>
        <v>0</v>
      </c>
      <c r="H17" s="35">
        <v>0</v>
      </c>
      <c r="I17" s="35">
        <v>0</v>
      </c>
      <c r="J17" s="35">
        <v>0</v>
      </c>
    </row>
    <row r="18" ht="32.25" customHeight="1" spans="1:10">
      <c r="A18" s="34" t="s">
        <v>3038</v>
      </c>
      <c r="B18" s="34" t="s">
        <v>3039</v>
      </c>
      <c r="C18" s="35">
        <f t="shared" si="0"/>
        <v>0</v>
      </c>
      <c r="D18" s="35">
        <v>0</v>
      </c>
      <c r="E18" s="35">
        <v>0</v>
      </c>
      <c r="F18" s="35">
        <v>0</v>
      </c>
      <c r="G18" s="35">
        <f t="shared" si="1"/>
        <v>0</v>
      </c>
      <c r="H18" s="35">
        <v>0</v>
      </c>
      <c r="I18" s="35">
        <v>0</v>
      </c>
      <c r="J18" s="35">
        <v>0</v>
      </c>
    </row>
    <row r="19" ht="32.25" customHeight="1" spans="1:10">
      <c r="A19" s="34" t="s">
        <v>3040</v>
      </c>
      <c r="B19" s="34" t="s">
        <v>3041</v>
      </c>
      <c r="C19" s="35">
        <f t="shared" si="0"/>
        <v>0</v>
      </c>
      <c r="D19" s="35">
        <v>0</v>
      </c>
      <c r="E19" s="35">
        <v>0</v>
      </c>
      <c r="F19" s="35">
        <v>0</v>
      </c>
      <c r="G19" s="35">
        <f t="shared" si="1"/>
        <v>0</v>
      </c>
      <c r="H19" s="35">
        <v>0</v>
      </c>
      <c r="I19" s="35">
        <v>0</v>
      </c>
      <c r="J19" s="35">
        <v>0</v>
      </c>
    </row>
    <row r="20" ht="32.25" customHeight="1" spans="1:10">
      <c r="A20" s="34" t="s">
        <v>3042</v>
      </c>
      <c r="B20" s="34" t="s">
        <v>3043</v>
      </c>
      <c r="C20" s="35">
        <f t="shared" si="0"/>
        <v>0</v>
      </c>
      <c r="D20" s="35">
        <v>0</v>
      </c>
      <c r="E20" s="35">
        <v>0</v>
      </c>
      <c r="F20" s="35">
        <v>0</v>
      </c>
      <c r="G20" s="35">
        <f t="shared" si="1"/>
        <v>0</v>
      </c>
      <c r="H20" s="35">
        <v>0</v>
      </c>
      <c r="I20" s="35">
        <v>0</v>
      </c>
      <c r="J20" s="35">
        <v>0</v>
      </c>
    </row>
    <row r="21" ht="32.25" customHeight="1" spans="1:10">
      <c r="A21" s="34" t="s">
        <v>3044</v>
      </c>
      <c r="B21" s="34" t="s">
        <v>3045</v>
      </c>
      <c r="C21" s="35">
        <f t="shared" si="0"/>
        <v>0</v>
      </c>
      <c r="D21" s="35">
        <v>0</v>
      </c>
      <c r="E21" s="35">
        <v>0</v>
      </c>
      <c r="F21" s="35">
        <v>0</v>
      </c>
      <c r="G21" s="35">
        <f t="shared" si="1"/>
        <v>0</v>
      </c>
      <c r="H21" s="35">
        <v>0</v>
      </c>
      <c r="I21" s="35">
        <v>0</v>
      </c>
      <c r="J21" s="35">
        <v>0</v>
      </c>
    </row>
    <row r="22" ht="32.25" customHeight="1" spans="1:10">
      <c r="A22" s="34" t="s">
        <v>3046</v>
      </c>
      <c r="B22" s="34" t="s">
        <v>3047</v>
      </c>
      <c r="C22" s="35">
        <f t="shared" si="0"/>
        <v>0</v>
      </c>
      <c r="D22" s="35">
        <v>0</v>
      </c>
      <c r="E22" s="35">
        <v>0</v>
      </c>
      <c r="F22" s="35">
        <v>0</v>
      </c>
      <c r="G22" s="35">
        <f t="shared" si="1"/>
        <v>0</v>
      </c>
      <c r="H22" s="35">
        <v>0</v>
      </c>
      <c r="I22" s="35">
        <v>0</v>
      </c>
      <c r="J22" s="35">
        <v>0</v>
      </c>
    </row>
    <row r="23" ht="32.25" customHeight="1" spans="1:10">
      <c r="A23" s="34" t="s">
        <v>3048</v>
      </c>
      <c r="B23" s="34" t="s">
        <v>3049</v>
      </c>
      <c r="C23" s="35">
        <f t="shared" si="0"/>
        <v>0</v>
      </c>
      <c r="D23" s="35">
        <v>0</v>
      </c>
      <c r="E23" s="35">
        <v>0</v>
      </c>
      <c r="F23" s="35">
        <v>0</v>
      </c>
      <c r="G23" s="35">
        <f t="shared" si="1"/>
        <v>0</v>
      </c>
      <c r="H23" s="35">
        <v>0</v>
      </c>
      <c r="I23" s="35">
        <v>0</v>
      </c>
      <c r="J23" s="35">
        <v>0</v>
      </c>
    </row>
    <row r="24" ht="32.25" customHeight="1" spans="1:10">
      <c r="A24" s="34" t="s">
        <v>3050</v>
      </c>
      <c r="B24" s="34" t="s">
        <v>3051</v>
      </c>
      <c r="C24" s="35">
        <f t="shared" si="0"/>
        <v>0</v>
      </c>
      <c r="D24" s="35">
        <v>0</v>
      </c>
      <c r="E24" s="35">
        <v>0</v>
      </c>
      <c r="F24" s="35">
        <v>0</v>
      </c>
      <c r="G24" s="35">
        <f t="shared" si="1"/>
        <v>0</v>
      </c>
      <c r="H24" s="35">
        <v>0</v>
      </c>
      <c r="I24" s="35">
        <v>0</v>
      </c>
      <c r="J24" s="35">
        <v>0</v>
      </c>
    </row>
    <row r="25" ht="32.25" customHeight="1" spans="1:10">
      <c r="A25" s="34" t="s">
        <v>3052</v>
      </c>
      <c r="B25" s="34" t="s">
        <v>3053</v>
      </c>
      <c r="C25" s="35">
        <f t="shared" si="0"/>
        <v>0</v>
      </c>
      <c r="D25" s="35">
        <v>0</v>
      </c>
      <c r="E25" s="35">
        <v>0</v>
      </c>
      <c r="F25" s="35">
        <v>0</v>
      </c>
      <c r="G25" s="35">
        <f t="shared" si="1"/>
        <v>0</v>
      </c>
      <c r="H25" s="35">
        <v>0</v>
      </c>
      <c r="I25" s="35">
        <v>0</v>
      </c>
      <c r="J25" s="35">
        <v>0</v>
      </c>
    </row>
    <row r="26" ht="32.25" customHeight="1" spans="1:10">
      <c r="A26" s="34" t="s">
        <v>3054</v>
      </c>
      <c r="B26" s="34" t="s">
        <v>3055</v>
      </c>
      <c r="C26" s="35">
        <f t="shared" si="0"/>
        <v>0</v>
      </c>
      <c r="D26" s="35">
        <v>0</v>
      </c>
      <c r="E26" s="35">
        <v>0</v>
      </c>
      <c r="F26" s="35">
        <v>0</v>
      </c>
      <c r="G26" s="35">
        <f t="shared" si="1"/>
        <v>0</v>
      </c>
      <c r="H26" s="35">
        <v>0</v>
      </c>
      <c r="I26" s="35">
        <v>0</v>
      </c>
      <c r="J26" s="35">
        <v>0</v>
      </c>
    </row>
    <row r="27" ht="32.25" customHeight="1" spans="1:10">
      <c r="A27" s="34" t="s">
        <v>3056</v>
      </c>
      <c r="B27" s="34" t="s">
        <v>3057</v>
      </c>
      <c r="C27" s="35">
        <f t="shared" si="0"/>
        <v>15</v>
      </c>
      <c r="D27" s="35">
        <v>0</v>
      </c>
      <c r="E27" s="35">
        <v>0</v>
      </c>
      <c r="F27" s="35">
        <v>15</v>
      </c>
      <c r="G27" s="35">
        <f t="shared" si="1"/>
        <v>9</v>
      </c>
      <c r="H27" s="35">
        <v>0</v>
      </c>
      <c r="I27" s="35">
        <v>0</v>
      </c>
      <c r="J27" s="35">
        <v>9</v>
      </c>
    </row>
    <row r="28" ht="32.25" customHeight="1" spans="1:10">
      <c r="A28" s="34"/>
      <c r="B28" s="36"/>
      <c r="C28" s="37"/>
      <c r="D28" s="37"/>
      <c r="E28" s="37"/>
      <c r="F28" s="37"/>
      <c r="G28" s="37"/>
      <c r="H28" s="37"/>
      <c r="I28" s="37"/>
      <c r="J28" s="37"/>
    </row>
    <row r="29" ht="32.25" customHeight="1" spans="1:10">
      <c r="A29" s="34"/>
      <c r="B29" s="36"/>
      <c r="C29" s="37"/>
      <c r="D29" s="37"/>
      <c r="E29" s="37"/>
      <c r="F29" s="37"/>
      <c r="G29" s="37"/>
      <c r="H29" s="37"/>
      <c r="I29" s="37"/>
      <c r="J29" s="37"/>
    </row>
    <row r="30" ht="32.25" customHeight="1" spans="1:10">
      <c r="A30" s="34" t="s">
        <v>2901</v>
      </c>
      <c r="B30" s="34" t="s">
        <v>3058</v>
      </c>
      <c r="C30" s="35">
        <f t="shared" ref="C30:C32" si="2">SUM(D30:F30)</f>
        <v>0</v>
      </c>
      <c r="D30" s="35">
        <v>0</v>
      </c>
      <c r="E30" s="35">
        <v>0</v>
      </c>
      <c r="F30" s="35">
        <v>0</v>
      </c>
      <c r="G30" s="35">
        <f t="shared" ref="G30:G32" si="3">SUM(H30:J30)</f>
        <v>28</v>
      </c>
      <c r="H30" s="35">
        <v>0</v>
      </c>
      <c r="I30" s="35">
        <v>0</v>
      </c>
      <c r="J30" s="40">
        <v>28</v>
      </c>
    </row>
    <row r="31" ht="32.25" customHeight="1" spans="1:10">
      <c r="A31" s="34" t="s">
        <v>2916</v>
      </c>
      <c r="B31" s="34" t="s">
        <v>3059</v>
      </c>
      <c r="C31" s="35">
        <f t="shared" si="2"/>
        <v>0</v>
      </c>
      <c r="D31" s="35">
        <v>0</v>
      </c>
      <c r="E31" s="35">
        <v>0</v>
      </c>
      <c r="F31" s="35">
        <v>0</v>
      </c>
      <c r="G31" s="35">
        <f t="shared" si="3"/>
        <v>6</v>
      </c>
      <c r="H31" s="35">
        <v>0</v>
      </c>
      <c r="I31" s="35">
        <v>0</v>
      </c>
      <c r="J31" s="40">
        <v>6</v>
      </c>
    </row>
    <row r="32" ht="32.25" customHeight="1" spans="1:10">
      <c r="A32" s="34" t="s">
        <v>2920</v>
      </c>
      <c r="B32" s="34" t="s">
        <v>3060</v>
      </c>
      <c r="C32" s="35">
        <f t="shared" si="2"/>
        <v>0</v>
      </c>
      <c r="D32" s="35">
        <v>0</v>
      </c>
      <c r="E32" s="35">
        <v>0</v>
      </c>
      <c r="F32" s="35">
        <v>0</v>
      </c>
      <c r="G32" s="35">
        <f t="shared" si="3"/>
        <v>0</v>
      </c>
      <c r="H32" s="35">
        <v>0</v>
      </c>
      <c r="I32" s="35">
        <v>0</v>
      </c>
      <c r="J32" s="40">
        <v>0</v>
      </c>
    </row>
  </sheetData>
  <mergeCells count="6">
    <mergeCell ref="A2:J2"/>
    <mergeCell ref="A3:J3"/>
    <mergeCell ref="C5:F5"/>
    <mergeCell ref="G5:J5"/>
    <mergeCell ref="A5:A6"/>
    <mergeCell ref="B5:B6"/>
  </mergeCells>
  <printOptions horizontalCentered="1"/>
  <pageMargins left="0.554166666666667" right="0.554166666666667" top="0.802777777777778" bottom="0.802777777777778" header="0.313888888888889" footer="0.511805555555556"/>
  <pageSetup paperSize="9" firstPageNumber="43" orientation="landscape" useFirstPageNumber="1" horizontalDpi="600"/>
  <headerFooter>
    <oddFooter>&amp;C&amp;14&amp;P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W35"/>
  <sheetViews>
    <sheetView workbookViewId="0">
      <pane xSplit="3" ySplit="4" topLeftCell="D5" activePane="bottomRight" state="frozen"/>
      <selection/>
      <selection pane="topRight"/>
      <selection pane="bottomLeft"/>
      <selection pane="bottomRight" activeCell="H6" sqref="H6"/>
    </sheetView>
  </sheetViews>
  <sheetFormatPr defaultColWidth="10.3333333333333" defaultRowHeight="14.25"/>
  <cols>
    <col min="1" max="1" width="4" style="5" customWidth="1"/>
    <col min="2" max="2" width="44.625" style="6" customWidth="1"/>
    <col min="3" max="3" width="6.125" style="6" customWidth="1"/>
    <col min="4" max="5" width="15.625" style="6" customWidth="1"/>
    <col min="6" max="6" width="23.6666666666667" style="5" customWidth="1"/>
    <col min="7" max="251" width="10.3333333333333" style="5"/>
    <col min="252" max="252" width="41.1083333333333" style="5" customWidth="1"/>
    <col min="253" max="253" width="18.3333333333333" style="5" customWidth="1"/>
    <col min="254" max="254" width="29.1083333333333" style="5" customWidth="1"/>
    <col min="255" max="16384" width="10.3333333333333" style="5"/>
  </cols>
  <sheetData>
    <row r="1" s="1" customFormat="1" spans="1:6">
      <c r="A1" s="7" t="s">
        <v>28</v>
      </c>
      <c r="B1" s="7"/>
      <c r="C1" s="8"/>
      <c r="D1" s="8"/>
      <c r="E1" s="8"/>
      <c r="F1" s="9"/>
    </row>
    <row r="2" s="2" customFormat="1" ht="28.2" customHeight="1" spans="1:6">
      <c r="A2" s="10" t="s">
        <v>3061</v>
      </c>
      <c r="B2" s="10"/>
      <c r="C2" s="10"/>
      <c r="D2" s="10"/>
      <c r="E2" s="10"/>
      <c r="F2" s="10"/>
    </row>
    <row r="3" s="3" customFormat="1" ht="19.95" customHeight="1" spans="1:6">
      <c r="A3" s="11"/>
      <c r="B3" s="12"/>
      <c r="C3" s="12"/>
      <c r="D3" s="12"/>
      <c r="E3" s="12"/>
      <c r="F3" s="11"/>
    </row>
    <row r="4" ht="28.2" customHeight="1" spans="1:6">
      <c r="A4" s="13" t="s">
        <v>3062</v>
      </c>
      <c r="B4" s="13"/>
      <c r="C4" s="13" t="s">
        <v>3063</v>
      </c>
      <c r="D4" s="13" t="s">
        <v>3064</v>
      </c>
      <c r="E4" s="13" t="s">
        <v>3065</v>
      </c>
      <c r="F4" s="13" t="s">
        <v>2773</v>
      </c>
    </row>
    <row r="5" ht="28.2" customHeight="1" spans="1:6">
      <c r="A5" s="14" t="s">
        <v>3066</v>
      </c>
      <c r="B5" s="15"/>
      <c r="C5" s="16" t="s">
        <v>3067</v>
      </c>
      <c r="D5" s="17"/>
      <c r="E5" s="17"/>
      <c r="F5" s="16"/>
    </row>
    <row r="6" ht="28.2" customHeight="1" spans="1:6">
      <c r="A6" s="14"/>
      <c r="B6" s="15" t="s">
        <v>3068</v>
      </c>
      <c r="C6" s="18" t="s">
        <v>3069</v>
      </c>
      <c r="D6" s="19">
        <v>1</v>
      </c>
      <c r="E6" s="19">
        <v>1</v>
      </c>
      <c r="F6" s="18"/>
    </row>
    <row r="7" ht="28.2" customHeight="1" spans="1:6">
      <c r="A7" s="14"/>
      <c r="B7" s="15" t="s">
        <v>3070</v>
      </c>
      <c r="C7" s="18" t="s">
        <v>3071</v>
      </c>
      <c r="D7" s="19">
        <v>1</v>
      </c>
      <c r="E7" s="19">
        <v>1</v>
      </c>
      <c r="F7" s="18"/>
    </row>
    <row r="8" ht="28.2" customHeight="1" spans="1:6">
      <c r="A8" s="14"/>
      <c r="B8" s="15" t="s">
        <v>3072</v>
      </c>
      <c r="C8" s="18" t="s">
        <v>3073</v>
      </c>
      <c r="D8" s="19">
        <v>9</v>
      </c>
      <c r="E8" s="19">
        <v>10</v>
      </c>
      <c r="F8" s="18"/>
    </row>
    <row r="9" ht="40" customHeight="1" spans="1:6">
      <c r="A9" s="14"/>
      <c r="B9" s="20" t="s">
        <v>3074</v>
      </c>
      <c r="C9" s="18" t="s">
        <v>3075</v>
      </c>
      <c r="D9" s="19">
        <v>9</v>
      </c>
      <c r="E9" s="19">
        <v>10</v>
      </c>
      <c r="F9" s="18"/>
    </row>
    <row r="10" ht="28.2" customHeight="1" spans="1:6">
      <c r="A10" s="14"/>
      <c r="B10" s="15" t="s">
        <v>3076</v>
      </c>
      <c r="C10" s="18" t="s">
        <v>3077</v>
      </c>
      <c r="D10" s="21" t="s">
        <v>3078</v>
      </c>
      <c r="E10" s="21" t="s">
        <v>3078</v>
      </c>
      <c r="F10" s="18"/>
    </row>
    <row r="11" ht="28.2" customHeight="1" spans="1:6">
      <c r="A11" s="14"/>
      <c r="B11" s="15" t="s">
        <v>3079</v>
      </c>
      <c r="C11" s="18" t="s">
        <v>3080</v>
      </c>
      <c r="D11" s="22" t="s">
        <v>3078</v>
      </c>
      <c r="E11" s="22" t="s">
        <v>3078</v>
      </c>
      <c r="F11" s="18"/>
    </row>
    <row r="12" ht="28.2" customHeight="1" spans="1:6">
      <c r="A12" s="14"/>
      <c r="B12" s="15" t="s">
        <v>3081</v>
      </c>
      <c r="C12" s="18" t="s">
        <v>3082</v>
      </c>
      <c r="D12" s="22" t="s">
        <v>3078</v>
      </c>
      <c r="E12" s="22" t="s">
        <v>3078</v>
      </c>
      <c r="F12" s="18"/>
    </row>
    <row r="13" ht="28.2" customHeight="1" spans="1:6">
      <c r="A13" s="14"/>
      <c r="B13" s="15" t="s">
        <v>3083</v>
      </c>
      <c r="C13" s="18" t="s">
        <v>3084</v>
      </c>
      <c r="D13" s="22" t="s">
        <v>3078</v>
      </c>
      <c r="E13" s="22" t="s">
        <v>3078</v>
      </c>
      <c r="F13" s="18"/>
    </row>
    <row r="14" ht="28.2" customHeight="1" spans="1:6">
      <c r="A14" s="14" t="s">
        <v>3085</v>
      </c>
      <c r="B14" s="15"/>
      <c r="C14" s="18" t="s">
        <v>3086</v>
      </c>
      <c r="D14" s="22">
        <v>0</v>
      </c>
      <c r="E14" s="22">
        <v>0</v>
      </c>
      <c r="F14" s="18"/>
    </row>
    <row r="15" ht="28.2" customHeight="1" spans="1:6">
      <c r="A15" s="14"/>
      <c r="B15" s="15" t="s">
        <v>3087</v>
      </c>
      <c r="C15" s="18" t="s">
        <v>3088</v>
      </c>
      <c r="D15" s="22">
        <v>0</v>
      </c>
      <c r="E15" s="22">
        <v>0</v>
      </c>
      <c r="F15" s="18"/>
    </row>
    <row r="16" ht="28.2" customHeight="1" spans="1:6">
      <c r="A16" s="14"/>
      <c r="B16" s="15" t="s">
        <v>3089</v>
      </c>
      <c r="C16" s="18" t="s">
        <v>3090</v>
      </c>
      <c r="D16" s="23">
        <v>294838.71</v>
      </c>
      <c r="E16" s="23">
        <v>294982.51</v>
      </c>
      <c r="F16" s="18"/>
    </row>
    <row r="17" ht="28.2" customHeight="1" spans="1:6">
      <c r="A17" s="14"/>
      <c r="B17" s="15" t="s">
        <v>3091</v>
      </c>
      <c r="C17" s="18" t="s">
        <v>3092</v>
      </c>
      <c r="D17" s="23">
        <v>66175.08</v>
      </c>
      <c r="E17" s="23">
        <v>66175.41</v>
      </c>
      <c r="F17" s="18"/>
    </row>
    <row r="18" ht="28.2" customHeight="1" spans="1:6">
      <c r="A18" s="14"/>
      <c r="B18" s="15" t="s">
        <v>3093</v>
      </c>
      <c r="C18" s="18" t="s">
        <v>3094</v>
      </c>
      <c r="D18" s="23">
        <v>228660.63</v>
      </c>
      <c r="E18" s="23">
        <v>228804.23</v>
      </c>
      <c r="F18" s="18"/>
    </row>
    <row r="19" ht="28.2" customHeight="1" spans="1:6">
      <c r="A19" s="14"/>
      <c r="B19" s="15" t="s">
        <v>3095</v>
      </c>
      <c r="C19" s="18" t="s">
        <v>3096</v>
      </c>
      <c r="D19" s="23">
        <v>24.95</v>
      </c>
      <c r="E19" s="23">
        <v>24.95</v>
      </c>
      <c r="F19" s="18"/>
    </row>
    <row r="20" s="4" customFormat="1" ht="28.2" customHeight="1" spans="1:257">
      <c r="A20" s="14"/>
      <c r="B20" s="15" t="s">
        <v>3097</v>
      </c>
      <c r="C20" s="18" t="s">
        <v>3098</v>
      </c>
      <c r="D20" s="23">
        <v>22.95</v>
      </c>
      <c r="E20" s="23">
        <v>22.95</v>
      </c>
      <c r="F20" s="18"/>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row>
    <row r="21" ht="22" customHeight="1" spans="1:6">
      <c r="A21" s="14"/>
      <c r="B21" s="15" t="s">
        <v>3099</v>
      </c>
      <c r="C21" s="18" t="s">
        <v>3100</v>
      </c>
      <c r="D21" s="23">
        <v>32.95</v>
      </c>
      <c r="E21" s="23">
        <v>32.95</v>
      </c>
      <c r="F21" s="18"/>
    </row>
    <row r="22" ht="27.5" customHeight="1" spans="1:6">
      <c r="A22" s="14"/>
      <c r="B22" s="15" t="s">
        <v>3101</v>
      </c>
      <c r="C22" s="18" t="s">
        <v>3102</v>
      </c>
      <c r="D22" s="22">
        <v>0</v>
      </c>
      <c r="E22" s="22">
        <v>0</v>
      </c>
      <c r="F22" s="18"/>
    </row>
    <row r="23" ht="27.5" customHeight="1" spans="1:6">
      <c r="A23" s="14"/>
      <c r="B23" s="15" t="s">
        <v>3089</v>
      </c>
      <c r="C23" s="18" t="s">
        <v>3103</v>
      </c>
      <c r="D23" s="23">
        <v>15512</v>
      </c>
      <c r="E23" s="23">
        <v>294982.51</v>
      </c>
      <c r="F23" s="18"/>
    </row>
    <row r="24" ht="27.5" customHeight="1" spans="1:6">
      <c r="A24" s="14"/>
      <c r="B24" s="15" t="s">
        <v>3091</v>
      </c>
      <c r="C24" s="18" t="s">
        <v>3104</v>
      </c>
      <c r="D24" s="23">
        <v>10993</v>
      </c>
      <c r="E24" s="23">
        <v>66175.44</v>
      </c>
      <c r="F24" s="18"/>
    </row>
    <row r="25" ht="27.5" customHeight="1" spans="1:6">
      <c r="A25" s="14"/>
      <c r="B25" s="15" t="s">
        <v>3093</v>
      </c>
      <c r="C25" s="18" t="s">
        <v>3105</v>
      </c>
      <c r="D25" s="23">
        <v>4519</v>
      </c>
      <c r="E25" s="23">
        <v>228804.23</v>
      </c>
      <c r="F25" s="18"/>
    </row>
    <row r="26" ht="27.5" customHeight="1" spans="1:6">
      <c r="A26" s="14"/>
      <c r="B26" s="15" t="s">
        <v>3095</v>
      </c>
      <c r="C26" s="18" t="s">
        <v>3106</v>
      </c>
      <c r="D26" s="23">
        <v>52</v>
      </c>
      <c r="E26" s="23">
        <v>24.59</v>
      </c>
      <c r="F26" s="18"/>
    </row>
    <row r="27" ht="27.5" customHeight="1" spans="1:6">
      <c r="A27" s="14"/>
      <c r="B27" s="15" t="s">
        <v>3097</v>
      </c>
      <c r="C27" s="18" t="s">
        <v>3107</v>
      </c>
      <c r="D27" s="23">
        <v>50</v>
      </c>
      <c r="E27" s="23">
        <v>22.59</v>
      </c>
      <c r="F27" s="18"/>
    </row>
    <row r="28" ht="27.5" customHeight="1" spans="1:6">
      <c r="A28" s="14"/>
      <c r="B28" s="15" t="s">
        <v>3099</v>
      </c>
      <c r="C28" s="18" t="s">
        <v>3108</v>
      </c>
      <c r="D28" s="23">
        <v>50</v>
      </c>
      <c r="E28" s="23">
        <v>32.59</v>
      </c>
      <c r="F28" s="18"/>
    </row>
    <row r="29" ht="27.5" customHeight="1" spans="1:6">
      <c r="A29" s="14" t="s">
        <v>3109</v>
      </c>
      <c r="B29" s="15"/>
      <c r="C29" s="18" t="s">
        <v>3110</v>
      </c>
      <c r="D29" s="22">
        <v>0</v>
      </c>
      <c r="E29" s="22">
        <v>0</v>
      </c>
      <c r="F29" s="18"/>
    </row>
    <row r="30" ht="27.5" customHeight="1" spans="1:6">
      <c r="A30" s="14"/>
      <c r="B30" s="15" t="s">
        <v>3111</v>
      </c>
      <c r="C30" s="18" t="s">
        <v>3112</v>
      </c>
      <c r="D30" s="22"/>
      <c r="E30" s="22"/>
      <c r="F30" s="18"/>
    </row>
    <row r="31" ht="27.5" customHeight="1" spans="1:6">
      <c r="A31" s="14"/>
      <c r="B31" s="15" t="s">
        <v>3113</v>
      </c>
      <c r="C31" s="18" t="s">
        <v>3114</v>
      </c>
      <c r="D31" s="24"/>
      <c r="E31" s="24"/>
      <c r="F31" s="18"/>
    </row>
    <row r="32" ht="27.5" customHeight="1" spans="1:6">
      <c r="A32" s="14" t="s">
        <v>3115</v>
      </c>
      <c r="B32" s="15"/>
      <c r="C32" s="18" t="s">
        <v>3116</v>
      </c>
      <c r="D32" s="22">
        <v>0</v>
      </c>
      <c r="E32" s="22">
        <v>0</v>
      </c>
      <c r="F32" s="18"/>
    </row>
    <row r="33" ht="27.5" customHeight="1" spans="1:6">
      <c r="A33" s="14"/>
      <c r="B33" s="15" t="s">
        <v>3117</v>
      </c>
      <c r="C33" s="18" t="s">
        <v>3118</v>
      </c>
      <c r="D33" s="22"/>
      <c r="E33" s="22"/>
      <c r="F33" s="18"/>
    </row>
    <row r="34" ht="27.5" customHeight="1" spans="1:6">
      <c r="A34" s="14"/>
      <c r="B34" s="15" t="s">
        <v>3119</v>
      </c>
      <c r="C34" s="18">
        <v>30</v>
      </c>
      <c r="D34" s="22"/>
      <c r="E34" s="22"/>
      <c r="F34" s="18"/>
    </row>
    <row r="35" ht="42" customHeight="1" spans="1:6">
      <c r="A35" s="25" t="s">
        <v>3120</v>
      </c>
      <c r="B35" s="25"/>
      <c r="C35" s="25"/>
      <c r="D35" s="25"/>
      <c r="E35" s="25"/>
      <c r="F35" s="25"/>
    </row>
  </sheetData>
  <mergeCells count="8">
    <mergeCell ref="A1:B1"/>
    <mergeCell ref="A2:F2"/>
    <mergeCell ref="A4:B4"/>
    <mergeCell ref="A5:B5"/>
    <mergeCell ref="A14:B14"/>
    <mergeCell ref="A29:B29"/>
    <mergeCell ref="A32:B32"/>
    <mergeCell ref="A35:F35"/>
  </mergeCells>
  <printOptions horizontalCentered="1"/>
  <pageMargins left="0.357638888888889" right="0.554166666666667" top="0.605555555555556" bottom="0.605555555555556" header="0.302777777777778" footer="0.302777777777778"/>
  <pageSetup paperSize="9" scale="90" firstPageNumber="46" fitToHeight="0" orientation="landscape" useFirstPageNumber="1" horizontalDpi="600"/>
  <headerFooter>
    <oddFooter>&amp;C&amp;14&amp;P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18"/>
  <sheetViews>
    <sheetView workbookViewId="0">
      <selection activeCell="B21" sqref="B21"/>
    </sheetView>
  </sheetViews>
  <sheetFormatPr defaultColWidth="9" defaultRowHeight="13.5" outlineLevelCol="1"/>
  <cols>
    <col min="1" max="1" width="6.875" style="66" customWidth="1"/>
    <col min="2" max="2" width="122.625" style="66" customWidth="1"/>
    <col min="3" max="16384" width="9" style="66"/>
  </cols>
  <sheetData>
    <row r="2" ht="36" customHeight="1" spans="1:2">
      <c r="A2" s="316" t="s">
        <v>1</v>
      </c>
      <c r="B2" s="316"/>
    </row>
    <row r="3" ht="30" customHeight="1" spans="1:2">
      <c r="A3" s="317" t="s">
        <v>2</v>
      </c>
      <c r="B3" s="317"/>
    </row>
    <row r="4" ht="30" customHeight="1" spans="1:2">
      <c r="A4" s="318" t="s">
        <v>3</v>
      </c>
      <c r="B4" s="318" t="s">
        <v>4</v>
      </c>
    </row>
    <row r="5" ht="30" customHeight="1" spans="1:2">
      <c r="A5" s="318" t="s">
        <v>5</v>
      </c>
      <c r="B5" s="318" t="s">
        <v>6</v>
      </c>
    </row>
    <row r="6" ht="30" customHeight="1" spans="1:2">
      <c r="A6" s="318" t="s">
        <v>7</v>
      </c>
      <c r="B6" s="318" t="s">
        <v>8</v>
      </c>
    </row>
    <row r="7" ht="30" customHeight="1" spans="1:2">
      <c r="A7" s="319" t="s">
        <v>9</v>
      </c>
      <c r="B7" s="319"/>
    </row>
    <row r="8" ht="30" customHeight="1" spans="1:2">
      <c r="A8" s="318" t="s">
        <v>10</v>
      </c>
      <c r="B8" s="318" t="s">
        <v>11</v>
      </c>
    </row>
    <row r="9" ht="18.75" spans="1:1">
      <c r="A9" s="320" t="s">
        <v>12</v>
      </c>
    </row>
    <row r="10" ht="21" customHeight="1" spans="1:2">
      <c r="A10" s="318" t="s">
        <v>13</v>
      </c>
      <c r="B10" s="318" t="s">
        <v>14</v>
      </c>
    </row>
    <row r="11" ht="29" customHeight="1" spans="1:2">
      <c r="A11" s="318" t="s">
        <v>15</v>
      </c>
      <c r="B11" s="318" t="s">
        <v>16</v>
      </c>
    </row>
    <row r="12" ht="26" customHeight="1" spans="1:2">
      <c r="A12" s="318" t="s">
        <v>17</v>
      </c>
      <c r="B12" s="318" t="s">
        <v>18</v>
      </c>
    </row>
    <row r="13" ht="26" customHeight="1" spans="1:2">
      <c r="A13" s="318" t="s">
        <v>19</v>
      </c>
      <c r="B13" s="318" t="s">
        <v>20</v>
      </c>
    </row>
    <row r="14" ht="30" customHeight="1" spans="1:2">
      <c r="A14" s="319" t="s">
        <v>21</v>
      </c>
      <c r="B14" s="319"/>
    </row>
    <row r="15" ht="24" customHeight="1" spans="1:2">
      <c r="A15" s="318" t="s">
        <v>22</v>
      </c>
      <c r="B15" s="318" t="s">
        <v>23</v>
      </c>
    </row>
    <row r="16" ht="26" customHeight="1" spans="1:2">
      <c r="A16" s="318" t="s">
        <v>24</v>
      </c>
      <c r="B16" s="318" t="s">
        <v>25</v>
      </c>
    </row>
    <row r="17" ht="24" customHeight="1" spans="1:2">
      <c r="A17" s="318" t="s">
        <v>26</v>
      </c>
      <c r="B17" s="318" t="s">
        <v>27</v>
      </c>
    </row>
    <row r="18" ht="29" customHeight="1" spans="1:2">
      <c r="A18" s="318" t="s">
        <v>28</v>
      </c>
      <c r="B18" s="318" t="s">
        <v>29</v>
      </c>
    </row>
  </sheetData>
  <mergeCells count="4">
    <mergeCell ref="A2:B2"/>
    <mergeCell ref="A3:B3"/>
    <mergeCell ref="A7:B7"/>
    <mergeCell ref="A14:B14"/>
  </mergeCells>
  <printOptions horizontalCentered="1"/>
  <pageMargins left="1.17916666666667" right="0.2" top="0.359027777777778" bottom="0.55" header="0" footer="0.1"/>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M54"/>
  <sheetViews>
    <sheetView zoomScale="84" zoomScaleNormal="84" workbookViewId="0">
      <pane xSplit="1" ySplit="6" topLeftCell="G7" activePane="bottomRight" state="frozen"/>
      <selection/>
      <selection pane="topRight"/>
      <selection pane="bottomLeft"/>
      <selection pane="bottomRight" activeCell="I53" sqref="I53:J53"/>
    </sheetView>
  </sheetViews>
  <sheetFormatPr defaultColWidth="9" defaultRowHeight="14.25"/>
  <cols>
    <col min="1" max="1" width="35.7083333333333" style="222" customWidth="1"/>
    <col min="2" max="2" width="10.375" style="222" customWidth="1"/>
    <col min="3" max="3" width="11.625" style="222" customWidth="1"/>
    <col min="4" max="4" width="11" style="222" customWidth="1"/>
    <col min="5" max="6" width="11.875" style="222" customWidth="1"/>
    <col min="7" max="7" width="31.5" style="222" customWidth="1"/>
    <col min="8" max="8" width="10.125" style="222" customWidth="1"/>
    <col min="9" max="10" width="13.75" style="222" customWidth="1"/>
    <col min="11" max="11" width="12" style="222" customWidth="1"/>
    <col min="12" max="12" width="11.875" style="222" customWidth="1"/>
    <col min="13" max="13" width="8" style="222" customWidth="1"/>
    <col min="14" max="16384" width="9" style="222"/>
  </cols>
  <sheetData>
    <row r="1" ht="21.95" customHeight="1" spans="1:1">
      <c r="A1" s="67" t="s">
        <v>3</v>
      </c>
    </row>
    <row r="2" ht="21" customHeight="1" spans="1:13">
      <c r="A2" s="265" t="s">
        <v>30</v>
      </c>
      <c r="B2" s="265"/>
      <c r="C2" s="265"/>
      <c r="D2" s="265"/>
      <c r="E2" s="265"/>
      <c r="F2" s="265"/>
      <c r="G2" s="265"/>
      <c r="H2" s="265"/>
      <c r="I2" s="265"/>
      <c r="J2" s="265"/>
      <c r="K2" s="265"/>
      <c r="L2" s="265"/>
      <c r="M2" s="309"/>
    </row>
    <row r="3" ht="9.95" customHeight="1" spans="1:13">
      <c r="A3" s="266"/>
      <c r="B3" s="266"/>
      <c r="C3" s="266"/>
      <c r="D3" s="266"/>
      <c r="E3" s="266"/>
      <c r="F3" s="266"/>
      <c r="G3" s="266"/>
      <c r="H3" s="266"/>
      <c r="I3" s="266"/>
      <c r="J3" s="266"/>
      <c r="K3" s="266"/>
      <c r="L3" s="266"/>
      <c r="M3" s="266"/>
    </row>
    <row r="4" ht="19" customHeight="1" spans="1:13">
      <c r="A4" s="221"/>
      <c r="K4" s="310" t="s">
        <v>31</v>
      </c>
      <c r="L4" s="310"/>
      <c r="M4" s="266"/>
    </row>
    <row r="5" ht="24.95" customHeight="1" spans="1:13">
      <c r="A5" s="267" t="s">
        <v>32</v>
      </c>
      <c r="B5" s="268"/>
      <c r="C5" s="268"/>
      <c r="D5" s="268"/>
      <c r="E5" s="268"/>
      <c r="F5" s="268"/>
      <c r="G5" s="269" t="s">
        <v>33</v>
      </c>
      <c r="H5" s="269"/>
      <c r="I5" s="269"/>
      <c r="J5" s="269"/>
      <c r="K5" s="269"/>
      <c r="L5" s="269"/>
      <c r="M5" s="311"/>
    </row>
    <row r="6" ht="78" customHeight="1" spans="1:13">
      <c r="A6" s="203" t="s">
        <v>34</v>
      </c>
      <c r="B6" s="203" t="s">
        <v>35</v>
      </c>
      <c r="C6" s="203" t="s">
        <v>36</v>
      </c>
      <c r="D6" s="203" t="s">
        <v>37</v>
      </c>
      <c r="E6" s="203" t="s">
        <v>38</v>
      </c>
      <c r="F6" s="203" t="s">
        <v>39</v>
      </c>
      <c r="G6" s="228" t="s">
        <v>34</v>
      </c>
      <c r="H6" s="203" t="s">
        <v>35</v>
      </c>
      <c r="I6" s="203" t="s">
        <v>36</v>
      </c>
      <c r="J6" s="203" t="s">
        <v>37</v>
      </c>
      <c r="K6" s="203" t="s">
        <v>38</v>
      </c>
      <c r="L6" s="203" t="s">
        <v>39</v>
      </c>
      <c r="M6" s="312"/>
    </row>
    <row r="7" ht="24.95" customHeight="1" spans="1:13">
      <c r="A7" s="270" t="s">
        <v>40</v>
      </c>
      <c r="B7" s="271">
        <f>SUM(B8:B22)</f>
        <v>43050</v>
      </c>
      <c r="C7" s="271">
        <f>SUM(C8:C22)</f>
        <v>0</v>
      </c>
      <c r="D7" s="271">
        <f>SUM(D8:D22)</f>
        <v>0</v>
      </c>
      <c r="E7" s="271">
        <f t="shared" ref="E7:E22" si="0">SUM(B7:D7)</f>
        <v>43050</v>
      </c>
      <c r="F7" s="272">
        <f t="shared" ref="F7:F28" si="1">E7/B7*100-100</f>
        <v>0</v>
      </c>
      <c r="G7" s="273" t="s">
        <v>41</v>
      </c>
      <c r="H7" s="274">
        <v>35936</v>
      </c>
      <c r="I7" s="271">
        <v>260</v>
      </c>
      <c r="J7" s="271">
        <v>0</v>
      </c>
      <c r="K7" s="271">
        <f t="shared" ref="K7:K31" si="2">H7+I7+J7</f>
        <v>36196</v>
      </c>
      <c r="L7" s="272">
        <f t="shared" ref="L7:L18" si="3">K7/H7*100-100</f>
        <v>0.723508459483526</v>
      </c>
      <c r="M7" s="313"/>
    </row>
    <row r="8" ht="24.95" customHeight="1" spans="1:13">
      <c r="A8" s="275" t="s">
        <v>42</v>
      </c>
      <c r="B8" s="276">
        <v>14659</v>
      </c>
      <c r="C8" s="271">
        <v>0</v>
      </c>
      <c r="D8" s="277">
        <v>0</v>
      </c>
      <c r="E8" s="271">
        <f t="shared" si="0"/>
        <v>14659</v>
      </c>
      <c r="F8" s="272">
        <f t="shared" si="1"/>
        <v>0</v>
      </c>
      <c r="G8" s="278" t="s">
        <v>43</v>
      </c>
      <c r="H8" s="279">
        <v>0</v>
      </c>
      <c r="I8" s="271">
        <v>0</v>
      </c>
      <c r="J8" s="271">
        <v>0</v>
      </c>
      <c r="K8" s="271">
        <f t="shared" si="2"/>
        <v>0</v>
      </c>
      <c r="L8" s="272">
        <v>0</v>
      </c>
      <c r="M8" s="313"/>
    </row>
    <row r="9" ht="24.95" customHeight="1" spans="1:13">
      <c r="A9" s="275" t="s">
        <v>44</v>
      </c>
      <c r="B9" s="276">
        <v>0</v>
      </c>
      <c r="C9" s="271">
        <v>0</v>
      </c>
      <c r="D9" s="277">
        <v>0</v>
      </c>
      <c r="E9" s="271">
        <f t="shared" si="0"/>
        <v>0</v>
      </c>
      <c r="F9" s="272">
        <v>0</v>
      </c>
      <c r="G9" s="278" t="s">
        <v>45</v>
      </c>
      <c r="H9" s="279">
        <v>645</v>
      </c>
      <c r="I9" s="271">
        <v>0</v>
      </c>
      <c r="J9" s="271">
        <v>0</v>
      </c>
      <c r="K9" s="271">
        <f t="shared" si="2"/>
        <v>645</v>
      </c>
      <c r="L9" s="272">
        <f t="shared" si="3"/>
        <v>0</v>
      </c>
      <c r="M9" s="313"/>
    </row>
    <row r="10" ht="24.95" customHeight="1" spans="1:13">
      <c r="A10" s="275" t="s">
        <v>46</v>
      </c>
      <c r="B10" s="276">
        <v>3654</v>
      </c>
      <c r="C10" s="271">
        <v>0</v>
      </c>
      <c r="D10" s="277">
        <v>0</v>
      </c>
      <c r="E10" s="271">
        <f t="shared" si="0"/>
        <v>3654</v>
      </c>
      <c r="F10" s="272">
        <f t="shared" si="1"/>
        <v>0</v>
      </c>
      <c r="G10" s="273" t="s">
        <v>47</v>
      </c>
      <c r="H10" s="280">
        <v>4443</v>
      </c>
      <c r="I10" s="271">
        <v>0</v>
      </c>
      <c r="J10" s="271">
        <v>0</v>
      </c>
      <c r="K10" s="271">
        <f t="shared" si="2"/>
        <v>4443</v>
      </c>
      <c r="L10" s="272">
        <f t="shared" si="3"/>
        <v>0</v>
      </c>
      <c r="M10" s="313"/>
    </row>
    <row r="11" ht="24.95" customHeight="1" spans="1:13">
      <c r="A11" s="275" t="s">
        <v>48</v>
      </c>
      <c r="B11" s="276">
        <v>1608</v>
      </c>
      <c r="C11" s="271">
        <v>0</v>
      </c>
      <c r="D11" s="277">
        <v>0</v>
      </c>
      <c r="E11" s="271">
        <f t="shared" si="0"/>
        <v>1608</v>
      </c>
      <c r="F11" s="272">
        <f t="shared" si="1"/>
        <v>0</v>
      </c>
      <c r="G11" s="273" t="s">
        <v>49</v>
      </c>
      <c r="H11" s="279">
        <v>69528</v>
      </c>
      <c r="I11" s="271">
        <v>2000</v>
      </c>
      <c r="J11" s="271">
        <v>0</v>
      </c>
      <c r="K11" s="271">
        <f t="shared" si="2"/>
        <v>71528</v>
      </c>
      <c r="L11" s="272">
        <f t="shared" si="3"/>
        <v>2.87653894833737</v>
      </c>
      <c r="M11" s="313"/>
    </row>
    <row r="12" ht="24.95" customHeight="1" spans="1:13">
      <c r="A12" s="275" t="s">
        <v>50</v>
      </c>
      <c r="B12" s="276">
        <v>8</v>
      </c>
      <c r="C12" s="271">
        <v>0</v>
      </c>
      <c r="D12" s="277">
        <v>0</v>
      </c>
      <c r="E12" s="271">
        <f t="shared" si="0"/>
        <v>8</v>
      </c>
      <c r="F12" s="272">
        <f t="shared" si="1"/>
        <v>0</v>
      </c>
      <c r="G12" s="281" t="s">
        <v>51</v>
      </c>
      <c r="H12" s="280">
        <v>767</v>
      </c>
      <c r="I12" s="271">
        <v>0</v>
      </c>
      <c r="J12" s="271">
        <v>0</v>
      </c>
      <c r="K12" s="271">
        <f t="shared" si="2"/>
        <v>767</v>
      </c>
      <c r="L12" s="272">
        <f t="shared" si="3"/>
        <v>0</v>
      </c>
      <c r="M12" s="313"/>
    </row>
    <row r="13" ht="30.75" customHeight="1" spans="1:13">
      <c r="A13" s="275" t="s">
        <v>52</v>
      </c>
      <c r="B13" s="276">
        <v>3839</v>
      </c>
      <c r="C13" s="271">
        <v>0</v>
      </c>
      <c r="D13" s="277">
        <v>0</v>
      </c>
      <c r="E13" s="271">
        <f t="shared" si="0"/>
        <v>3839</v>
      </c>
      <c r="F13" s="272">
        <f t="shared" si="1"/>
        <v>0</v>
      </c>
      <c r="G13" s="281" t="s">
        <v>53</v>
      </c>
      <c r="H13" s="280">
        <v>4556</v>
      </c>
      <c r="I13" s="271">
        <v>0</v>
      </c>
      <c r="J13" s="271">
        <v>0</v>
      </c>
      <c r="K13" s="271">
        <f t="shared" si="2"/>
        <v>4556</v>
      </c>
      <c r="L13" s="272">
        <f t="shared" si="3"/>
        <v>0</v>
      </c>
      <c r="M13" s="313"/>
    </row>
    <row r="14" ht="24.95" customHeight="1" spans="1:13">
      <c r="A14" s="275" t="s">
        <v>54</v>
      </c>
      <c r="B14" s="276">
        <v>2693</v>
      </c>
      <c r="C14" s="271">
        <v>0</v>
      </c>
      <c r="D14" s="277">
        <v>0</v>
      </c>
      <c r="E14" s="271">
        <f t="shared" si="0"/>
        <v>2693</v>
      </c>
      <c r="F14" s="272">
        <f t="shared" si="1"/>
        <v>0</v>
      </c>
      <c r="G14" s="281" t="s">
        <v>55</v>
      </c>
      <c r="H14" s="280">
        <v>81175</v>
      </c>
      <c r="I14" s="271">
        <v>0</v>
      </c>
      <c r="J14" s="271">
        <v>0</v>
      </c>
      <c r="K14" s="271">
        <f t="shared" si="2"/>
        <v>81175</v>
      </c>
      <c r="L14" s="272">
        <f t="shared" si="3"/>
        <v>0</v>
      </c>
      <c r="M14" s="313"/>
    </row>
    <row r="15" ht="24.95" customHeight="1" spans="1:13">
      <c r="A15" s="275" t="s">
        <v>56</v>
      </c>
      <c r="B15" s="276">
        <v>915</v>
      </c>
      <c r="C15" s="271">
        <v>0</v>
      </c>
      <c r="D15" s="277">
        <v>0</v>
      </c>
      <c r="E15" s="271">
        <f t="shared" si="0"/>
        <v>915</v>
      </c>
      <c r="F15" s="272">
        <f t="shared" si="1"/>
        <v>0</v>
      </c>
      <c r="G15" s="281" t="s">
        <v>57</v>
      </c>
      <c r="H15" s="280">
        <v>49445</v>
      </c>
      <c r="I15" s="271">
        <v>0</v>
      </c>
      <c r="J15" s="271">
        <v>0</v>
      </c>
      <c r="K15" s="271">
        <f t="shared" si="2"/>
        <v>49445</v>
      </c>
      <c r="L15" s="272">
        <f t="shared" si="3"/>
        <v>0</v>
      </c>
      <c r="M15" s="313"/>
    </row>
    <row r="16" ht="24.95" customHeight="1" spans="1:13">
      <c r="A16" s="275" t="s">
        <v>58</v>
      </c>
      <c r="B16" s="276">
        <v>2071</v>
      </c>
      <c r="C16" s="271">
        <v>0</v>
      </c>
      <c r="D16" s="277">
        <v>0</v>
      </c>
      <c r="E16" s="271">
        <f t="shared" si="0"/>
        <v>2071</v>
      </c>
      <c r="F16" s="272">
        <f t="shared" si="1"/>
        <v>0</v>
      </c>
      <c r="G16" s="281" t="s">
        <v>59</v>
      </c>
      <c r="H16" s="280">
        <v>5743</v>
      </c>
      <c r="I16" s="271">
        <v>0</v>
      </c>
      <c r="J16" s="271">
        <v>0</v>
      </c>
      <c r="K16" s="271">
        <f t="shared" si="2"/>
        <v>5743</v>
      </c>
      <c r="L16" s="272">
        <f t="shared" si="3"/>
        <v>0</v>
      </c>
      <c r="M16" s="313"/>
    </row>
    <row r="17" ht="24.95" customHeight="1" spans="1:13">
      <c r="A17" s="275" t="s">
        <v>60</v>
      </c>
      <c r="B17" s="276">
        <v>2628</v>
      </c>
      <c r="C17" s="271">
        <v>0</v>
      </c>
      <c r="D17" s="277">
        <v>0</v>
      </c>
      <c r="E17" s="271">
        <f t="shared" si="0"/>
        <v>2628</v>
      </c>
      <c r="F17" s="272">
        <f t="shared" si="1"/>
        <v>0</v>
      </c>
      <c r="G17" s="281" t="s">
        <v>61</v>
      </c>
      <c r="H17" s="282">
        <v>3671</v>
      </c>
      <c r="I17" s="271">
        <v>0</v>
      </c>
      <c r="J17" s="271">
        <v>0</v>
      </c>
      <c r="K17" s="271">
        <f t="shared" si="2"/>
        <v>3671</v>
      </c>
      <c r="L17" s="272">
        <f t="shared" si="3"/>
        <v>0</v>
      </c>
      <c r="M17" s="313"/>
    </row>
    <row r="18" ht="24.95" customHeight="1" spans="1:13">
      <c r="A18" s="275" t="s">
        <v>62</v>
      </c>
      <c r="B18" s="276">
        <v>2600</v>
      </c>
      <c r="C18" s="271">
        <v>0</v>
      </c>
      <c r="D18" s="277">
        <v>0</v>
      </c>
      <c r="E18" s="271">
        <f t="shared" si="0"/>
        <v>2600</v>
      </c>
      <c r="F18" s="272">
        <f t="shared" si="1"/>
        <v>0</v>
      </c>
      <c r="G18" s="281" t="s">
        <v>63</v>
      </c>
      <c r="H18" s="280">
        <v>50257</v>
      </c>
      <c r="I18" s="271">
        <v>100</v>
      </c>
      <c r="J18" s="271">
        <v>0</v>
      </c>
      <c r="K18" s="271">
        <f t="shared" si="2"/>
        <v>50357</v>
      </c>
      <c r="L18" s="272">
        <f t="shared" si="3"/>
        <v>0.198977256899553</v>
      </c>
      <c r="M18" s="313"/>
    </row>
    <row r="19" ht="24.95" customHeight="1" spans="1:13">
      <c r="A19" s="275" t="s">
        <v>64</v>
      </c>
      <c r="B19" s="276">
        <v>410</v>
      </c>
      <c r="C19" s="271">
        <v>0</v>
      </c>
      <c r="D19" s="277">
        <v>0</v>
      </c>
      <c r="E19" s="271">
        <f t="shared" si="0"/>
        <v>410</v>
      </c>
      <c r="F19" s="272">
        <f t="shared" si="1"/>
        <v>0</v>
      </c>
      <c r="G19" s="281" t="s">
        <v>65</v>
      </c>
      <c r="H19" s="279">
        <v>17</v>
      </c>
      <c r="I19" s="271">
        <v>0</v>
      </c>
      <c r="J19" s="271">
        <v>0</v>
      </c>
      <c r="K19" s="271">
        <f t="shared" si="2"/>
        <v>17</v>
      </c>
      <c r="L19" s="272">
        <v>0</v>
      </c>
      <c r="M19" s="313"/>
    </row>
    <row r="20" ht="38.25" customHeight="1" spans="1:13">
      <c r="A20" s="275" t="s">
        <v>66</v>
      </c>
      <c r="B20" s="276">
        <v>7879</v>
      </c>
      <c r="C20" s="271">
        <v>0</v>
      </c>
      <c r="D20" s="277">
        <v>0</v>
      </c>
      <c r="E20" s="271">
        <f t="shared" si="0"/>
        <v>7879</v>
      </c>
      <c r="F20" s="272">
        <f t="shared" si="1"/>
        <v>0</v>
      </c>
      <c r="G20" s="281" t="s">
        <v>67</v>
      </c>
      <c r="H20" s="280">
        <v>1061</v>
      </c>
      <c r="I20" s="271">
        <v>0</v>
      </c>
      <c r="J20" s="271">
        <v>0</v>
      </c>
      <c r="K20" s="271">
        <f t="shared" si="2"/>
        <v>1061</v>
      </c>
      <c r="L20" s="272">
        <f>K20/H20*100-100</f>
        <v>0</v>
      </c>
      <c r="M20" s="313"/>
    </row>
    <row r="21" ht="24.95" customHeight="1" spans="1:13">
      <c r="A21" s="275" t="s">
        <v>68</v>
      </c>
      <c r="B21" s="276">
        <v>71</v>
      </c>
      <c r="C21" s="271">
        <v>0</v>
      </c>
      <c r="D21" s="277">
        <v>0</v>
      </c>
      <c r="E21" s="271">
        <f t="shared" si="0"/>
        <v>71</v>
      </c>
      <c r="F21" s="272">
        <f t="shared" si="1"/>
        <v>0</v>
      </c>
      <c r="G21" s="281" t="s">
        <v>69</v>
      </c>
      <c r="H21" s="280">
        <v>1145</v>
      </c>
      <c r="I21" s="271">
        <v>0</v>
      </c>
      <c r="J21" s="271">
        <v>0</v>
      </c>
      <c r="K21" s="271">
        <f t="shared" si="2"/>
        <v>1145</v>
      </c>
      <c r="L21" s="272">
        <v>0</v>
      </c>
      <c r="M21" s="313"/>
    </row>
    <row r="22" ht="24.95" customHeight="1" spans="1:13">
      <c r="A22" s="275" t="s">
        <v>70</v>
      </c>
      <c r="B22" s="276">
        <v>15</v>
      </c>
      <c r="C22" s="271">
        <v>0</v>
      </c>
      <c r="D22" s="271">
        <v>0</v>
      </c>
      <c r="E22" s="271">
        <f t="shared" si="0"/>
        <v>15</v>
      </c>
      <c r="F22" s="272">
        <f t="shared" si="1"/>
        <v>0</v>
      </c>
      <c r="G22" s="281" t="s">
        <v>71</v>
      </c>
      <c r="H22" s="280">
        <v>0</v>
      </c>
      <c r="I22" s="271">
        <v>0</v>
      </c>
      <c r="J22" s="271">
        <v>0</v>
      </c>
      <c r="K22" s="271">
        <f t="shared" si="2"/>
        <v>0</v>
      </c>
      <c r="L22" s="272">
        <v>0</v>
      </c>
      <c r="M22" s="313"/>
    </row>
    <row r="23" ht="24.95" customHeight="1" spans="1:13">
      <c r="A23" s="283" t="s">
        <v>72</v>
      </c>
      <c r="B23" s="277">
        <f>SUM(B24,B33:B37)</f>
        <v>14530</v>
      </c>
      <c r="C23" s="277">
        <f>SUM(C24,C33:C37)</f>
        <v>360</v>
      </c>
      <c r="D23" s="277">
        <f>SUM(D24,D33:D37)</f>
        <v>0</v>
      </c>
      <c r="E23" s="277">
        <f>SUM(E24,E33:E37)</f>
        <v>14890</v>
      </c>
      <c r="F23" s="272">
        <f t="shared" si="1"/>
        <v>2.4776324845148</v>
      </c>
      <c r="G23" s="281" t="s">
        <v>73</v>
      </c>
      <c r="H23" s="280">
        <v>0</v>
      </c>
      <c r="I23" s="271">
        <v>0</v>
      </c>
      <c r="J23" s="271">
        <v>0</v>
      </c>
      <c r="K23" s="271">
        <f t="shared" si="2"/>
        <v>0</v>
      </c>
      <c r="L23" s="272">
        <v>0</v>
      </c>
      <c r="M23" s="313"/>
    </row>
    <row r="24" ht="34.5" customHeight="1" spans="1:13">
      <c r="A24" s="284" t="s">
        <v>74</v>
      </c>
      <c r="B24" s="277">
        <f>SUM(B25:B32)</f>
        <v>4880</v>
      </c>
      <c r="C24" s="277">
        <f>SUM(C25:C32)</f>
        <v>0</v>
      </c>
      <c r="D24" s="277">
        <f>SUM(D25:D32)</f>
        <v>0</v>
      </c>
      <c r="E24" s="277">
        <f>SUM(E25:E32)</f>
        <v>4880</v>
      </c>
      <c r="F24" s="272">
        <f t="shared" si="1"/>
        <v>0</v>
      </c>
      <c r="G24" s="281" t="s">
        <v>75</v>
      </c>
      <c r="H24" s="280">
        <v>5</v>
      </c>
      <c r="I24" s="271">
        <v>0</v>
      </c>
      <c r="J24" s="271">
        <v>0</v>
      </c>
      <c r="K24" s="271">
        <f t="shared" si="2"/>
        <v>5</v>
      </c>
      <c r="L24" s="272">
        <v>0</v>
      </c>
      <c r="M24" s="313"/>
    </row>
    <row r="25" ht="34.5" customHeight="1" spans="1:13">
      <c r="A25" s="285" t="s">
        <v>76</v>
      </c>
      <c r="B25" s="276">
        <v>1500</v>
      </c>
      <c r="C25" s="277">
        <v>0</v>
      </c>
      <c r="D25" s="277">
        <v>0</v>
      </c>
      <c r="E25" s="277">
        <f t="shared" ref="E25:E37" si="4">SUM(B25:D25)</f>
        <v>1500</v>
      </c>
      <c r="F25" s="272">
        <f t="shared" si="1"/>
        <v>0</v>
      </c>
      <c r="G25" s="281" t="s">
        <v>77</v>
      </c>
      <c r="H25" s="280">
        <v>38414</v>
      </c>
      <c r="I25" s="271">
        <v>0</v>
      </c>
      <c r="J25" s="271">
        <v>0</v>
      </c>
      <c r="K25" s="271">
        <f t="shared" si="2"/>
        <v>38414</v>
      </c>
      <c r="L25" s="272">
        <v>0</v>
      </c>
      <c r="M25" s="313"/>
    </row>
    <row r="26" ht="34.5" customHeight="1" spans="1:13">
      <c r="A26" s="285" t="s">
        <v>78</v>
      </c>
      <c r="B26" s="276">
        <v>600</v>
      </c>
      <c r="C26" s="277">
        <v>0</v>
      </c>
      <c r="D26" s="277">
        <v>0</v>
      </c>
      <c r="E26" s="277">
        <f t="shared" si="4"/>
        <v>600</v>
      </c>
      <c r="F26" s="272">
        <f t="shared" si="1"/>
        <v>0</v>
      </c>
      <c r="G26" s="286" t="s">
        <v>79</v>
      </c>
      <c r="H26" s="280">
        <v>1560</v>
      </c>
      <c r="I26" s="271">
        <v>0</v>
      </c>
      <c r="J26" s="271">
        <v>0</v>
      </c>
      <c r="K26" s="271">
        <f t="shared" si="2"/>
        <v>1560</v>
      </c>
      <c r="L26" s="272">
        <f t="shared" ref="L26:L30" si="5">K26/H26*100-100</f>
        <v>0</v>
      </c>
      <c r="M26" s="313"/>
    </row>
    <row r="27" ht="34.5" customHeight="1" spans="1:13">
      <c r="A27" s="285" t="s">
        <v>80</v>
      </c>
      <c r="B27" s="276">
        <v>50</v>
      </c>
      <c r="C27" s="277">
        <v>0</v>
      </c>
      <c r="D27" s="277">
        <v>0</v>
      </c>
      <c r="E27" s="277">
        <f t="shared" si="4"/>
        <v>50</v>
      </c>
      <c r="F27" s="272">
        <f t="shared" si="1"/>
        <v>0</v>
      </c>
      <c r="G27" s="278" t="s">
        <v>81</v>
      </c>
      <c r="H27" s="280">
        <v>2479</v>
      </c>
      <c r="I27" s="271">
        <v>0</v>
      </c>
      <c r="J27" s="271">
        <v>0</v>
      </c>
      <c r="K27" s="271">
        <f t="shared" si="2"/>
        <v>2479</v>
      </c>
      <c r="L27" s="272">
        <f t="shared" si="5"/>
        <v>0</v>
      </c>
      <c r="M27" s="313"/>
    </row>
    <row r="28" ht="34.5" customHeight="1" spans="1:13">
      <c r="A28" s="285" t="s">
        <v>82</v>
      </c>
      <c r="B28" s="276">
        <v>550</v>
      </c>
      <c r="C28" s="277">
        <v>0</v>
      </c>
      <c r="D28" s="277">
        <v>0</v>
      </c>
      <c r="E28" s="277">
        <f t="shared" si="4"/>
        <v>550</v>
      </c>
      <c r="F28" s="272">
        <f t="shared" si="1"/>
        <v>0</v>
      </c>
      <c r="G28" s="286" t="s">
        <v>83</v>
      </c>
      <c r="H28" s="280">
        <v>3650</v>
      </c>
      <c r="I28" s="271">
        <v>0</v>
      </c>
      <c r="J28" s="271">
        <v>0</v>
      </c>
      <c r="K28" s="271">
        <f t="shared" si="2"/>
        <v>3650</v>
      </c>
      <c r="L28" s="272">
        <f t="shared" si="5"/>
        <v>0</v>
      </c>
      <c r="M28" s="313"/>
    </row>
    <row r="29" ht="34.5" customHeight="1" spans="1:13">
      <c r="A29" s="285" t="s">
        <v>84</v>
      </c>
      <c r="B29" s="276">
        <v>1260</v>
      </c>
      <c r="C29" s="277">
        <v>0</v>
      </c>
      <c r="D29" s="277">
        <v>0</v>
      </c>
      <c r="E29" s="277">
        <f t="shared" si="4"/>
        <v>1260</v>
      </c>
      <c r="F29" s="272">
        <v>0</v>
      </c>
      <c r="G29" s="286" t="s">
        <v>85</v>
      </c>
      <c r="H29" s="280">
        <v>6325</v>
      </c>
      <c r="I29" s="271">
        <v>0</v>
      </c>
      <c r="J29" s="271">
        <v>-541</v>
      </c>
      <c r="K29" s="271">
        <f t="shared" si="2"/>
        <v>5784</v>
      </c>
      <c r="L29" s="272">
        <f t="shared" si="5"/>
        <v>-8.55335968379447</v>
      </c>
      <c r="M29" s="313"/>
    </row>
    <row r="30" ht="34.5" customHeight="1" spans="1:13">
      <c r="A30" s="285" t="s">
        <v>86</v>
      </c>
      <c r="B30" s="276">
        <v>900</v>
      </c>
      <c r="C30" s="277">
        <v>0</v>
      </c>
      <c r="D30" s="277">
        <v>0</v>
      </c>
      <c r="E30" s="277">
        <f t="shared" si="4"/>
        <v>900</v>
      </c>
      <c r="F30" s="272">
        <f t="shared" ref="F30:F34" si="6">E30/B30*100-100</f>
        <v>0</v>
      </c>
      <c r="G30" s="286" t="s">
        <v>87</v>
      </c>
      <c r="H30" s="287">
        <v>4341</v>
      </c>
      <c r="I30" s="271">
        <v>0</v>
      </c>
      <c r="J30" s="271">
        <v>0</v>
      </c>
      <c r="K30" s="271">
        <f t="shared" si="2"/>
        <v>4341</v>
      </c>
      <c r="L30" s="272">
        <f t="shared" si="5"/>
        <v>0</v>
      </c>
      <c r="M30" s="313"/>
    </row>
    <row r="31" ht="34.5" customHeight="1" spans="1:13">
      <c r="A31" s="285" t="s">
        <v>88</v>
      </c>
      <c r="B31" s="276">
        <v>20</v>
      </c>
      <c r="C31" s="277">
        <v>0</v>
      </c>
      <c r="D31" s="277">
        <v>0</v>
      </c>
      <c r="E31" s="277">
        <f t="shared" si="4"/>
        <v>20</v>
      </c>
      <c r="F31" s="272">
        <v>0</v>
      </c>
      <c r="G31" s="286" t="s">
        <v>89</v>
      </c>
      <c r="H31" s="280">
        <v>0</v>
      </c>
      <c r="I31" s="271">
        <v>0</v>
      </c>
      <c r="J31" s="271">
        <v>0</v>
      </c>
      <c r="K31" s="271">
        <f t="shared" si="2"/>
        <v>0</v>
      </c>
      <c r="L31" s="272">
        <v>0</v>
      </c>
      <c r="M31" s="313"/>
    </row>
    <row r="32" ht="24.95" customHeight="1" spans="1:13">
      <c r="A32" s="285" t="s">
        <v>90</v>
      </c>
      <c r="B32" s="276">
        <v>0</v>
      </c>
      <c r="C32" s="277">
        <v>0</v>
      </c>
      <c r="D32" s="277">
        <v>0</v>
      </c>
      <c r="E32" s="277">
        <f t="shared" si="4"/>
        <v>0</v>
      </c>
      <c r="F32" s="272">
        <v>0</v>
      </c>
      <c r="G32" s="288"/>
      <c r="H32" s="289"/>
      <c r="I32" s="271"/>
      <c r="J32" s="271"/>
      <c r="K32" s="271"/>
      <c r="L32" s="272"/>
      <c r="M32" s="313"/>
    </row>
    <row r="33" ht="24.95" customHeight="1" spans="1:13">
      <c r="A33" s="284" t="s">
        <v>91</v>
      </c>
      <c r="B33" s="276">
        <v>2212</v>
      </c>
      <c r="C33" s="277"/>
      <c r="D33" s="277">
        <v>0</v>
      </c>
      <c r="E33" s="277">
        <f t="shared" si="4"/>
        <v>2212</v>
      </c>
      <c r="F33" s="272">
        <f t="shared" si="6"/>
        <v>0</v>
      </c>
      <c r="G33" s="288"/>
      <c r="H33" s="289"/>
      <c r="I33" s="271"/>
      <c r="J33" s="271"/>
      <c r="K33" s="271"/>
      <c r="L33" s="272"/>
      <c r="M33" s="313"/>
    </row>
    <row r="34" ht="24.95" customHeight="1" spans="1:13">
      <c r="A34" s="284" t="s">
        <v>92</v>
      </c>
      <c r="B34" s="276">
        <v>1200</v>
      </c>
      <c r="C34" s="277">
        <f>260+100</f>
        <v>360</v>
      </c>
      <c r="D34" s="277">
        <v>0</v>
      </c>
      <c r="E34" s="277">
        <f t="shared" si="4"/>
        <v>1560</v>
      </c>
      <c r="F34" s="272">
        <f t="shared" si="6"/>
        <v>30</v>
      </c>
      <c r="G34" s="275"/>
      <c r="H34" s="290"/>
      <c r="I34" s="271"/>
      <c r="J34" s="271"/>
      <c r="K34" s="271"/>
      <c r="L34" s="272"/>
      <c r="M34" s="313"/>
    </row>
    <row r="35" ht="36" customHeight="1" spans="1:13">
      <c r="A35" s="284" t="s">
        <v>93</v>
      </c>
      <c r="B35" s="276">
        <v>0</v>
      </c>
      <c r="C35" s="277">
        <v>0</v>
      </c>
      <c r="D35" s="277">
        <v>0</v>
      </c>
      <c r="E35" s="277">
        <f t="shared" si="4"/>
        <v>0</v>
      </c>
      <c r="F35" s="272">
        <v>0</v>
      </c>
      <c r="G35" s="291"/>
      <c r="H35" s="289"/>
      <c r="I35" s="271"/>
      <c r="J35" s="271"/>
      <c r="K35" s="271"/>
      <c r="L35" s="272"/>
      <c r="M35" s="313"/>
    </row>
    <row r="36" ht="30" customHeight="1" spans="1:13">
      <c r="A36" s="292" t="s">
        <v>94</v>
      </c>
      <c r="B36" s="276">
        <v>5503</v>
      </c>
      <c r="C36" s="277">
        <v>0</v>
      </c>
      <c r="D36" s="277">
        <v>0</v>
      </c>
      <c r="E36" s="277">
        <f t="shared" si="4"/>
        <v>5503</v>
      </c>
      <c r="F36" s="272">
        <f t="shared" ref="F36:F44" si="7">E36/B36*100-100</f>
        <v>0</v>
      </c>
      <c r="G36" s="288"/>
      <c r="H36" s="293"/>
      <c r="I36" s="271"/>
      <c r="J36" s="271"/>
      <c r="K36" s="271"/>
      <c r="L36" s="272"/>
      <c r="M36" s="313"/>
    </row>
    <row r="37" ht="24.95" customHeight="1" spans="1:13">
      <c r="A37" s="284" t="s">
        <v>95</v>
      </c>
      <c r="B37" s="276">
        <v>735</v>
      </c>
      <c r="C37" s="271">
        <v>0</v>
      </c>
      <c r="D37" s="271">
        <v>0</v>
      </c>
      <c r="E37" s="277">
        <f t="shared" si="4"/>
        <v>735</v>
      </c>
      <c r="F37" s="272">
        <v>0</v>
      </c>
      <c r="G37" s="288"/>
      <c r="H37" s="293"/>
      <c r="I37" s="271"/>
      <c r="J37" s="271"/>
      <c r="K37" s="271"/>
      <c r="L37" s="272"/>
      <c r="M37" s="313"/>
    </row>
    <row r="38" ht="24.95" customHeight="1" spans="1:13">
      <c r="A38" s="294"/>
      <c r="B38" s="271"/>
      <c r="C38" s="271"/>
      <c r="D38" s="271"/>
      <c r="E38" s="271"/>
      <c r="F38" s="272"/>
      <c r="G38" s="275"/>
      <c r="H38" s="271"/>
      <c r="I38" s="271"/>
      <c r="J38" s="271"/>
      <c r="K38" s="271"/>
      <c r="L38" s="272"/>
      <c r="M38" s="313"/>
    </row>
    <row r="39" ht="24.95" customHeight="1" spans="1:13">
      <c r="A39" s="295" t="s">
        <v>96</v>
      </c>
      <c r="B39" s="271">
        <f>SUM(B7,B23)</f>
        <v>57580</v>
      </c>
      <c r="C39" s="271">
        <f>SUM(C7,C23)</f>
        <v>360</v>
      </c>
      <c r="D39" s="271">
        <f>SUM(D7,D23)</f>
        <v>0</v>
      </c>
      <c r="E39" s="271">
        <f>SUM(E7,E23)</f>
        <v>57940</v>
      </c>
      <c r="F39" s="272">
        <f t="shared" si="7"/>
        <v>0.62521708926711</v>
      </c>
      <c r="G39" s="203" t="s">
        <v>97</v>
      </c>
      <c r="H39" s="271">
        <f t="shared" ref="H39:J39" si="8">SUM(H7:H38)</f>
        <v>365163</v>
      </c>
      <c r="I39" s="271">
        <f t="shared" si="8"/>
        <v>2360</v>
      </c>
      <c r="J39" s="271">
        <f t="shared" si="8"/>
        <v>-541</v>
      </c>
      <c r="K39" s="271">
        <f t="shared" ref="K39:K52" si="9">H39+I39+J39</f>
        <v>366982</v>
      </c>
      <c r="L39" s="272">
        <f>K39/H39*100-100</f>
        <v>0.49813371015135</v>
      </c>
      <c r="M39" s="313"/>
    </row>
    <row r="40" ht="24.95" customHeight="1" spans="1:13">
      <c r="A40" s="296"/>
      <c r="B40" s="271"/>
      <c r="C40" s="271"/>
      <c r="D40" s="271"/>
      <c r="E40" s="271"/>
      <c r="F40" s="272"/>
      <c r="G40" s="260"/>
      <c r="H40" s="297"/>
      <c r="I40" s="297"/>
      <c r="J40" s="297"/>
      <c r="K40" s="271"/>
      <c r="L40" s="272"/>
      <c r="M40" s="313"/>
    </row>
    <row r="41" ht="24.95" customHeight="1" spans="1:13">
      <c r="A41" s="270" t="s">
        <v>98</v>
      </c>
      <c r="B41" s="271">
        <f>SUM(B42:B44)</f>
        <v>267491</v>
      </c>
      <c r="C41" s="271">
        <f>SUM(C42:C44)</f>
        <v>0</v>
      </c>
      <c r="D41" s="271">
        <f>SUM(D42:D44)</f>
        <v>0</v>
      </c>
      <c r="E41" s="271">
        <f t="shared" ref="E41:E44" si="10">SUM(B41:D41)</f>
        <v>267491</v>
      </c>
      <c r="F41" s="272">
        <f t="shared" si="7"/>
        <v>0</v>
      </c>
      <c r="G41" s="298"/>
      <c r="H41" s="297"/>
      <c r="I41" s="297"/>
      <c r="J41" s="297"/>
      <c r="K41" s="297"/>
      <c r="L41" s="272"/>
      <c r="M41" s="313"/>
    </row>
    <row r="42" ht="24.95" customHeight="1" spans="1:13">
      <c r="A42" s="275" t="s">
        <v>99</v>
      </c>
      <c r="B42" s="276">
        <v>9959</v>
      </c>
      <c r="C42" s="299">
        <v>0</v>
      </c>
      <c r="D42" s="299">
        <v>0</v>
      </c>
      <c r="E42" s="271">
        <f t="shared" si="10"/>
        <v>9959</v>
      </c>
      <c r="F42" s="272">
        <f t="shared" si="7"/>
        <v>0</v>
      </c>
      <c r="G42" s="298"/>
      <c r="H42" s="297"/>
      <c r="I42" s="297"/>
      <c r="J42" s="297"/>
      <c r="K42" s="297"/>
      <c r="L42" s="272"/>
      <c r="M42" s="313"/>
    </row>
    <row r="43" ht="24.95" customHeight="1" spans="1:13">
      <c r="A43" s="275" t="s">
        <v>100</v>
      </c>
      <c r="B43" s="300">
        <v>245490</v>
      </c>
      <c r="C43" s="299">
        <v>0</v>
      </c>
      <c r="D43" s="299">
        <v>0</v>
      </c>
      <c r="E43" s="271">
        <f t="shared" si="10"/>
        <v>245490</v>
      </c>
      <c r="F43" s="272">
        <f t="shared" si="7"/>
        <v>0</v>
      </c>
      <c r="G43" s="301" t="s">
        <v>101</v>
      </c>
      <c r="H43" s="271">
        <v>0</v>
      </c>
      <c r="I43" s="271">
        <v>0</v>
      </c>
      <c r="J43" s="271">
        <v>0</v>
      </c>
      <c r="K43" s="271">
        <f t="shared" si="9"/>
        <v>0</v>
      </c>
      <c r="L43" s="272">
        <v>0</v>
      </c>
      <c r="M43" s="313"/>
    </row>
    <row r="44" ht="40.5" customHeight="1" spans="1:13">
      <c r="A44" s="275" t="s">
        <v>102</v>
      </c>
      <c r="B44" s="276">
        <v>12042</v>
      </c>
      <c r="C44" s="299">
        <v>0</v>
      </c>
      <c r="D44" s="299">
        <v>0</v>
      </c>
      <c r="E44" s="271">
        <f t="shared" si="10"/>
        <v>12042</v>
      </c>
      <c r="F44" s="272">
        <f t="shared" si="7"/>
        <v>0</v>
      </c>
      <c r="G44" s="301" t="s">
        <v>103</v>
      </c>
      <c r="H44" s="302">
        <v>1000</v>
      </c>
      <c r="I44" s="314">
        <v>2766</v>
      </c>
      <c r="J44" s="271">
        <v>0</v>
      </c>
      <c r="K44" s="271">
        <f t="shared" si="9"/>
        <v>3766</v>
      </c>
      <c r="L44" s="272">
        <f>K44/H44*100-100</f>
        <v>276.6</v>
      </c>
      <c r="M44" s="313"/>
    </row>
    <row r="45" ht="30" customHeight="1" spans="1:13">
      <c r="A45" s="298"/>
      <c r="B45" s="303"/>
      <c r="C45" s="299"/>
      <c r="D45" s="299"/>
      <c r="E45" s="271"/>
      <c r="F45" s="272"/>
      <c r="G45" s="301" t="s">
        <v>104</v>
      </c>
      <c r="H45" s="277">
        <v>0</v>
      </c>
      <c r="I45" s="277">
        <v>0</v>
      </c>
      <c r="J45" s="277">
        <v>0</v>
      </c>
      <c r="K45" s="271">
        <f t="shared" si="9"/>
        <v>0</v>
      </c>
      <c r="L45" s="272">
        <v>0</v>
      </c>
      <c r="M45" s="313"/>
    </row>
    <row r="46" ht="30" customHeight="1" spans="1:13">
      <c r="A46" s="304" t="s">
        <v>105</v>
      </c>
      <c r="B46" s="305">
        <v>0</v>
      </c>
      <c r="C46" s="299">
        <f>2000+2766</f>
        <v>4766</v>
      </c>
      <c r="D46" s="299">
        <v>0</v>
      </c>
      <c r="E46" s="271">
        <f t="shared" ref="E46:E53" si="11">SUM(B46:D46)</f>
        <v>4766</v>
      </c>
      <c r="F46" s="272" t="e">
        <f t="shared" ref="F46:F51" si="12">E46/B46*100-100</f>
        <v>#DIV/0!</v>
      </c>
      <c r="G46" s="301" t="s">
        <v>106</v>
      </c>
      <c r="H46" s="271">
        <v>2355</v>
      </c>
      <c r="I46" s="271">
        <v>0</v>
      </c>
      <c r="J46" s="271">
        <v>0</v>
      </c>
      <c r="K46" s="271">
        <f t="shared" si="9"/>
        <v>2355</v>
      </c>
      <c r="L46" s="272">
        <f>K46/H46*100-100</f>
        <v>0</v>
      </c>
      <c r="M46" s="313"/>
    </row>
    <row r="47" ht="30" customHeight="1" spans="1:13">
      <c r="A47" s="304"/>
      <c r="B47" s="303"/>
      <c r="C47" s="299"/>
      <c r="D47" s="299"/>
      <c r="E47" s="271"/>
      <c r="F47" s="272"/>
      <c r="G47" s="301" t="s">
        <v>107</v>
      </c>
      <c r="H47" s="271">
        <v>29984</v>
      </c>
      <c r="I47" s="271">
        <v>547</v>
      </c>
      <c r="J47" s="271">
        <v>0</v>
      </c>
      <c r="K47" s="271">
        <f t="shared" si="9"/>
        <v>30531</v>
      </c>
      <c r="L47" s="272">
        <v>0</v>
      </c>
      <c r="M47" s="313"/>
    </row>
    <row r="48" ht="36" customHeight="1" spans="1:13">
      <c r="A48" s="298"/>
      <c r="B48" s="303"/>
      <c r="C48" s="299"/>
      <c r="D48" s="299"/>
      <c r="E48" s="271"/>
      <c r="F48" s="272"/>
      <c r="G48" s="301" t="s">
        <v>108</v>
      </c>
      <c r="H48" s="271">
        <v>0</v>
      </c>
      <c r="I48" s="271">
        <v>0</v>
      </c>
      <c r="J48" s="271">
        <v>0</v>
      </c>
      <c r="K48" s="271">
        <f t="shared" si="9"/>
        <v>0</v>
      </c>
      <c r="L48" s="272">
        <v>0</v>
      </c>
      <c r="M48" s="313"/>
    </row>
    <row r="49" ht="33.75" customHeight="1" spans="1:13">
      <c r="A49" s="270" t="s">
        <v>109</v>
      </c>
      <c r="B49" s="276">
        <v>48431</v>
      </c>
      <c r="C49" s="299">
        <v>0</v>
      </c>
      <c r="D49" s="299">
        <v>0</v>
      </c>
      <c r="E49" s="271">
        <f t="shared" si="11"/>
        <v>48431</v>
      </c>
      <c r="F49" s="272">
        <f t="shared" si="12"/>
        <v>0</v>
      </c>
      <c r="G49" s="301" t="s">
        <v>110</v>
      </c>
      <c r="H49" s="271">
        <v>0</v>
      </c>
      <c r="I49" s="271">
        <v>0</v>
      </c>
      <c r="J49" s="271">
        <v>0</v>
      </c>
      <c r="K49" s="271">
        <f t="shared" si="9"/>
        <v>0</v>
      </c>
      <c r="L49" s="272">
        <v>0</v>
      </c>
      <c r="M49" s="313"/>
    </row>
    <row r="50" ht="37.5" customHeight="1" spans="1:13">
      <c r="A50" s="270" t="s">
        <v>111</v>
      </c>
      <c r="B50" s="305">
        <v>0</v>
      </c>
      <c r="C50" s="299">
        <v>0</v>
      </c>
      <c r="D50" s="299">
        <v>0</v>
      </c>
      <c r="E50" s="271">
        <f t="shared" si="11"/>
        <v>0</v>
      </c>
      <c r="F50" s="272">
        <v>0</v>
      </c>
      <c r="G50" s="306" t="s">
        <v>112</v>
      </c>
      <c r="H50" s="302">
        <v>0</v>
      </c>
      <c r="I50" s="314">
        <v>0</v>
      </c>
      <c r="J50" s="271">
        <v>0</v>
      </c>
      <c r="K50" s="271">
        <f t="shared" si="9"/>
        <v>0</v>
      </c>
      <c r="L50" s="272">
        <v>0</v>
      </c>
      <c r="M50" s="313"/>
    </row>
    <row r="51" ht="30" customHeight="1" spans="1:13">
      <c r="A51" s="270" t="s">
        <v>113</v>
      </c>
      <c r="B51" s="305">
        <v>25000</v>
      </c>
      <c r="C51" s="307">
        <v>6</v>
      </c>
      <c r="D51" s="299">
        <v>0</v>
      </c>
      <c r="E51" s="271">
        <f t="shared" si="11"/>
        <v>25006</v>
      </c>
      <c r="F51" s="272">
        <f t="shared" si="12"/>
        <v>0.0240000000000009</v>
      </c>
      <c r="G51" s="306" t="s">
        <v>114</v>
      </c>
      <c r="H51" s="271">
        <v>0</v>
      </c>
      <c r="I51" s="271">
        <v>0</v>
      </c>
      <c r="J51" s="271">
        <v>0</v>
      </c>
      <c r="K51" s="271">
        <f t="shared" si="9"/>
        <v>0</v>
      </c>
      <c r="L51" s="272">
        <v>0</v>
      </c>
      <c r="M51" s="313"/>
    </row>
    <row r="52" ht="38.25" customHeight="1" spans="1:13">
      <c r="A52" s="270" t="s">
        <v>115</v>
      </c>
      <c r="B52" s="305">
        <v>0</v>
      </c>
      <c r="C52" s="299">
        <v>0</v>
      </c>
      <c r="D52" s="299">
        <v>0</v>
      </c>
      <c r="E52" s="271">
        <f t="shared" si="11"/>
        <v>0</v>
      </c>
      <c r="F52" s="272">
        <v>0</v>
      </c>
      <c r="G52" s="270" t="s">
        <v>116</v>
      </c>
      <c r="H52" s="271">
        <v>0</v>
      </c>
      <c r="I52" s="271">
        <v>0</v>
      </c>
      <c r="J52" s="271">
        <v>0</v>
      </c>
      <c r="K52" s="271">
        <f t="shared" si="9"/>
        <v>0</v>
      </c>
      <c r="L52" s="272">
        <v>0</v>
      </c>
      <c r="M52" s="313"/>
    </row>
    <row r="53" ht="24.95" customHeight="1" spans="1:13">
      <c r="A53" s="203" t="s">
        <v>117</v>
      </c>
      <c r="B53" s="271">
        <f>SUM(B39,B41,B46,B49:B52)</f>
        <v>398502</v>
      </c>
      <c r="C53" s="271">
        <f>SUM(C39,C41,C46,C49:C52)</f>
        <v>5132</v>
      </c>
      <c r="D53" s="271">
        <f>SUM(D39,D41,D46,D49:D52)</f>
        <v>0</v>
      </c>
      <c r="E53" s="271">
        <f t="shared" si="11"/>
        <v>403634</v>
      </c>
      <c r="F53" s="272">
        <f>E53/B53*100-100</f>
        <v>1.28782289674831</v>
      </c>
      <c r="G53" s="269" t="s">
        <v>118</v>
      </c>
      <c r="H53" s="271">
        <f t="shared" ref="H53:K53" si="13">SUM(H39,H43:H49,H52)</f>
        <v>398502</v>
      </c>
      <c r="I53" s="271">
        <f t="shared" si="13"/>
        <v>5673</v>
      </c>
      <c r="J53" s="271">
        <f t="shared" si="13"/>
        <v>-541</v>
      </c>
      <c r="K53" s="271">
        <f t="shared" si="13"/>
        <v>403634</v>
      </c>
      <c r="L53" s="272">
        <f>K53/H53*100-100</f>
        <v>1.28782289674831</v>
      </c>
      <c r="M53" s="313"/>
    </row>
    <row r="54" ht="20" customHeight="1" spans="8:12">
      <c r="H54" s="308"/>
      <c r="I54" s="308"/>
      <c r="J54" s="308"/>
      <c r="K54" s="308"/>
      <c r="L54" s="315"/>
    </row>
  </sheetData>
  <mergeCells count="5">
    <mergeCell ref="A2:L2"/>
    <mergeCell ref="A3:L3"/>
    <mergeCell ref="K4:L4"/>
    <mergeCell ref="A5:F5"/>
    <mergeCell ref="G5:L5"/>
  </mergeCells>
  <dataValidations count="1">
    <dataValidation type="whole" operator="between" allowBlank="1" showInputMessage="1" showErrorMessage="1" error="请输入整数！" sqref="H34">
      <formula1>-100000000</formula1>
      <formula2>100000000</formula2>
    </dataValidation>
  </dataValidations>
  <printOptions horizontalCentered="1"/>
  <pageMargins left="0.590277777777778" right="0.590277777777778" top="0.310416666666667" bottom="0.468055555555556" header="0.238888888888889" footer="0.279166666666667"/>
  <pageSetup paperSize="9" scale="71" orientation="landscape" useFirstPageNumber="1" horizontalDpi="600" verticalDpi="300"/>
  <headerFooter alignWithMargins="0">
    <oddFooter>&amp;C&amp;14&amp;P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F1292"/>
  <sheetViews>
    <sheetView workbookViewId="0">
      <pane xSplit="2" ySplit="5" topLeftCell="C6" activePane="bottomRight" state="frozen"/>
      <selection/>
      <selection pane="topRight"/>
      <selection pane="bottomLeft"/>
      <selection pane="bottomRight" activeCell="A833" sqref="$A833:$XFD833"/>
    </sheetView>
  </sheetViews>
  <sheetFormatPr defaultColWidth="9" defaultRowHeight="14.25" outlineLevelCol="5"/>
  <cols>
    <col min="1" max="1" width="9" style="222"/>
    <col min="2" max="2" width="50" style="243" customWidth="1"/>
    <col min="3" max="3" width="17.125" style="243" customWidth="1"/>
    <col min="4" max="5" width="18.5" style="243" customWidth="1"/>
    <col min="6" max="6" width="21.125" style="243" customWidth="1"/>
    <col min="7" max="254" width="9" style="243"/>
    <col min="255" max="16384" width="9" style="222"/>
  </cols>
  <sheetData>
    <row r="1" s="243" customFormat="1" ht="18" customHeight="1" spans="1:2">
      <c r="A1" s="245" t="s">
        <v>5</v>
      </c>
      <c r="B1" s="246"/>
    </row>
    <row r="2" s="244" customFormat="1" ht="30.75" customHeight="1" spans="1:6">
      <c r="A2" s="247" t="s">
        <v>119</v>
      </c>
      <c r="B2" s="247"/>
      <c r="C2" s="247"/>
      <c r="D2" s="247"/>
      <c r="E2" s="247"/>
      <c r="F2" s="247"/>
    </row>
    <row r="3" s="244" customFormat="1" ht="24.95" customHeight="1" spans="2:6">
      <c r="B3" s="248"/>
      <c r="C3" s="249"/>
      <c r="F3" s="249" t="s">
        <v>31</v>
      </c>
    </row>
    <row r="4" s="243" customFormat="1" ht="26.25" customHeight="1" spans="1:6">
      <c r="A4" s="203" t="s">
        <v>120</v>
      </c>
      <c r="B4" s="203"/>
      <c r="C4" s="226" t="s">
        <v>35</v>
      </c>
      <c r="D4" s="226" t="s">
        <v>36</v>
      </c>
      <c r="E4" s="226" t="s">
        <v>37</v>
      </c>
      <c r="F4" s="226" t="s">
        <v>38</v>
      </c>
    </row>
    <row r="5" s="243" customFormat="1" ht="31.5" customHeight="1" spans="1:6">
      <c r="A5" s="250" t="s">
        <v>121</v>
      </c>
      <c r="B5" s="251" t="s">
        <v>122</v>
      </c>
      <c r="C5" s="228"/>
      <c r="D5" s="229"/>
      <c r="E5" s="229"/>
      <c r="F5" s="229"/>
    </row>
    <row r="6" spans="1:6">
      <c r="A6" s="252" t="s">
        <v>123</v>
      </c>
      <c r="B6" s="253" t="s">
        <v>124</v>
      </c>
      <c r="C6" s="254">
        <f>SUM(C7,C19,C28,C38,C49,C60,C71,C79,C88,C101,C110,C121,C133,C140,C148,C154,C161,C168,C182,C189,C175,C197,C203,C209,C216,C244,C231,C238)</f>
        <v>35936</v>
      </c>
      <c r="D6" s="254">
        <f>SUM(D7,D19,D28,D38,D49,D60,D71,D79,D88,D101,D110,D121,D133,D140,D148,D154,D161,D168,D182,D189,D175,D197,D203,D209,D216,D244,D231,D238)</f>
        <v>260</v>
      </c>
      <c r="E6" s="254">
        <f>SUM(E7,E19,E28,E38,E49,E60,E71,E79,E88,E101,E110,E121,E133,E140,E148,E154,E161,E168,E182,E189,E175,E197,E203,E209,E216,E244,E231,E238)</f>
        <v>0</v>
      </c>
      <c r="F6" s="242">
        <f>SUM(C6+D6+E6)</f>
        <v>36196</v>
      </c>
    </row>
    <row r="7" s="243" customFormat="1" spans="1:6">
      <c r="A7" s="252" t="s">
        <v>125</v>
      </c>
      <c r="B7" s="253" t="s">
        <v>126</v>
      </c>
      <c r="C7" s="254">
        <f>SUM(C8:C18)</f>
        <v>1093</v>
      </c>
      <c r="D7" s="254">
        <f>SUM(D8:D18)</f>
        <v>0</v>
      </c>
      <c r="E7" s="254">
        <f>SUM(E8:E18)</f>
        <v>0</v>
      </c>
      <c r="F7" s="242">
        <f t="shared" ref="F7:F70" si="0">SUM(C7+D7+E7)</f>
        <v>1093</v>
      </c>
    </row>
    <row r="8" spans="1:6">
      <c r="A8" s="252" t="s">
        <v>127</v>
      </c>
      <c r="B8" s="253" t="s">
        <v>128</v>
      </c>
      <c r="C8" s="254">
        <v>643</v>
      </c>
      <c r="D8" s="254"/>
      <c r="E8" s="254"/>
      <c r="F8" s="242">
        <f t="shared" si="0"/>
        <v>643</v>
      </c>
    </row>
    <row r="9" hidden="1" spans="1:6">
      <c r="A9" s="252" t="s">
        <v>129</v>
      </c>
      <c r="B9" s="253" t="s">
        <v>130</v>
      </c>
      <c r="C9" s="254"/>
      <c r="D9" s="254"/>
      <c r="E9" s="254"/>
      <c r="F9" s="242">
        <f t="shared" si="0"/>
        <v>0</v>
      </c>
    </row>
    <row r="10" hidden="1" spans="1:6">
      <c r="A10" s="252" t="s">
        <v>131</v>
      </c>
      <c r="B10" s="253" t="s">
        <v>132</v>
      </c>
      <c r="C10" s="254"/>
      <c r="D10" s="254"/>
      <c r="E10" s="254"/>
      <c r="F10" s="242">
        <f t="shared" si="0"/>
        <v>0</v>
      </c>
    </row>
    <row r="11" spans="1:6">
      <c r="A11" s="252" t="s">
        <v>133</v>
      </c>
      <c r="B11" s="253" t="s">
        <v>134</v>
      </c>
      <c r="C11" s="254">
        <v>68</v>
      </c>
      <c r="D11" s="254"/>
      <c r="E11" s="254"/>
      <c r="F11" s="242">
        <f t="shared" si="0"/>
        <v>68</v>
      </c>
    </row>
    <row r="12" hidden="1" spans="1:6">
      <c r="A12" s="252" t="s">
        <v>135</v>
      </c>
      <c r="B12" s="253" t="s">
        <v>136</v>
      </c>
      <c r="C12" s="254"/>
      <c r="D12" s="254"/>
      <c r="E12" s="254"/>
      <c r="F12" s="242">
        <f t="shared" si="0"/>
        <v>0</v>
      </c>
    </row>
    <row r="13" hidden="1" spans="1:6">
      <c r="A13" s="252" t="s">
        <v>137</v>
      </c>
      <c r="B13" s="253" t="s">
        <v>138</v>
      </c>
      <c r="C13" s="254"/>
      <c r="D13" s="254"/>
      <c r="E13" s="254"/>
      <c r="F13" s="242">
        <f t="shared" si="0"/>
        <v>0</v>
      </c>
    </row>
    <row r="14" spans="1:6">
      <c r="A14" s="252" t="s">
        <v>139</v>
      </c>
      <c r="B14" s="253" t="s">
        <v>140</v>
      </c>
      <c r="C14" s="254">
        <v>53</v>
      </c>
      <c r="D14" s="254"/>
      <c r="E14" s="254"/>
      <c r="F14" s="242">
        <f t="shared" si="0"/>
        <v>53</v>
      </c>
    </row>
    <row r="15" hidden="1" spans="1:6">
      <c r="A15" s="252" t="s">
        <v>141</v>
      </c>
      <c r="B15" s="253" t="s">
        <v>142</v>
      </c>
      <c r="C15" s="254"/>
      <c r="D15" s="254"/>
      <c r="E15" s="254"/>
      <c r="F15" s="242">
        <f t="shared" si="0"/>
        <v>0</v>
      </c>
    </row>
    <row r="16" hidden="1" spans="1:6">
      <c r="A16" s="252" t="s">
        <v>143</v>
      </c>
      <c r="B16" s="253" t="s">
        <v>144</v>
      </c>
      <c r="C16" s="254"/>
      <c r="D16" s="254"/>
      <c r="E16" s="254"/>
      <c r="F16" s="242">
        <f t="shared" si="0"/>
        <v>0</v>
      </c>
    </row>
    <row r="17" hidden="1" spans="1:6">
      <c r="A17" s="252" t="s">
        <v>145</v>
      </c>
      <c r="B17" s="253" t="s">
        <v>146</v>
      </c>
      <c r="C17" s="254"/>
      <c r="D17" s="254"/>
      <c r="E17" s="254"/>
      <c r="F17" s="242">
        <f t="shared" si="0"/>
        <v>0</v>
      </c>
    </row>
    <row r="18" spans="1:6">
      <c r="A18" s="252" t="s">
        <v>147</v>
      </c>
      <c r="B18" s="253" t="s">
        <v>148</v>
      </c>
      <c r="C18" s="254">
        <v>329</v>
      </c>
      <c r="D18" s="254"/>
      <c r="E18" s="254"/>
      <c r="F18" s="242">
        <f t="shared" si="0"/>
        <v>329</v>
      </c>
    </row>
    <row r="19" spans="1:6">
      <c r="A19" s="252" t="s">
        <v>149</v>
      </c>
      <c r="B19" s="253" t="s">
        <v>150</v>
      </c>
      <c r="C19" s="254">
        <f>SUM(C20:C27)</f>
        <v>767</v>
      </c>
      <c r="D19" s="254">
        <f>SUM(D20:D27)</f>
        <v>0</v>
      </c>
      <c r="E19" s="254">
        <f>SUM(E20:E27)</f>
        <v>0</v>
      </c>
      <c r="F19" s="242">
        <f t="shared" si="0"/>
        <v>767</v>
      </c>
    </row>
    <row r="20" spans="1:6">
      <c r="A20" s="252" t="s">
        <v>151</v>
      </c>
      <c r="B20" s="253" t="s">
        <v>128</v>
      </c>
      <c r="C20" s="254">
        <v>617</v>
      </c>
      <c r="D20" s="254"/>
      <c r="E20" s="254"/>
      <c r="F20" s="242">
        <f t="shared" si="0"/>
        <v>617</v>
      </c>
    </row>
    <row r="21" hidden="1" spans="1:6">
      <c r="A21" s="252" t="s">
        <v>152</v>
      </c>
      <c r="B21" s="253" t="s">
        <v>130</v>
      </c>
      <c r="C21" s="254">
        <v>0</v>
      </c>
      <c r="D21" s="254"/>
      <c r="E21" s="254"/>
      <c r="F21" s="242">
        <f t="shared" si="0"/>
        <v>0</v>
      </c>
    </row>
    <row r="22" hidden="1" spans="1:6">
      <c r="A22" s="252" t="s">
        <v>153</v>
      </c>
      <c r="B22" s="253" t="s">
        <v>132</v>
      </c>
      <c r="C22" s="254">
        <v>0</v>
      </c>
      <c r="D22" s="254"/>
      <c r="E22" s="254"/>
      <c r="F22" s="242">
        <f t="shared" si="0"/>
        <v>0</v>
      </c>
    </row>
    <row r="23" spans="1:6">
      <c r="A23" s="252" t="s">
        <v>154</v>
      </c>
      <c r="B23" s="253" t="s">
        <v>155</v>
      </c>
      <c r="C23" s="254">
        <v>58</v>
      </c>
      <c r="D23" s="254"/>
      <c r="E23" s="254"/>
      <c r="F23" s="242">
        <f t="shared" si="0"/>
        <v>58</v>
      </c>
    </row>
    <row r="24" spans="1:6">
      <c r="A24" s="252" t="s">
        <v>156</v>
      </c>
      <c r="B24" s="253" t="s">
        <v>157</v>
      </c>
      <c r="C24" s="254">
        <v>35</v>
      </c>
      <c r="D24" s="254"/>
      <c r="E24" s="254"/>
      <c r="F24" s="242">
        <f t="shared" si="0"/>
        <v>35</v>
      </c>
    </row>
    <row r="25" hidden="1" spans="1:6">
      <c r="A25" s="252" t="s">
        <v>158</v>
      </c>
      <c r="B25" s="253" t="s">
        <v>159</v>
      </c>
      <c r="C25" s="254">
        <v>0</v>
      </c>
      <c r="D25" s="254"/>
      <c r="E25" s="254"/>
      <c r="F25" s="242">
        <f t="shared" si="0"/>
        <v>0</v>
      </c>
    </row>
    <row r="26" hidden="1" spans="1:6">
      <c r="A26" s="252" t="s">
        <v>160</v>
      </c>
      <c r="B26" s="253" t="s">
        <v>146</v>
      </c>
      <c r="C26" s="254">
        <v>0</v>
      </c>
      <c r="D26" s="254"/>
      <c r="E26" s="254"/>
      <c r="F26" s="242">
        <f t="shared" si="0"/>
        <v>0</v>
      </c>
    </row>
    <row r="27" spans="1:6">
      <c r="A27" s="252" t="s">
        <v>161</v>
      </c>
      <c r="B27" s="253" t="s">
        <v>162</v>
      </c>
      <c r="C27" s="254">
        <v>57</v>
      </c>
      <c r="D27" s="254"/>
      <c r="E27" s="254"/>
      <c r="F27" s="242">
        <f t="shared" si="0"/>
        <v>57</v>
      </c>
    </row>
    <row r="28" spans="1:6">
      <c r="A28" s="252" t="s">
        <v>163</v>
      </c>
      <c r="B28" s="253" t="s">
        <v>164</v>
      </c>
      <c r="C28" s="254">
        <f>SUM(C29:C37)</f>
        <v>19631</v>
      </c>
      <c r="D28" s="254">
        <f>SUM(D29:D37)</f>
        <v>260</v>
      </c>
      <c r="E28" s="254">
        <f>SUM(E29:E37)</f>
        <v>0</v>
      </c>
      <c r="F28" s="242">
        <f t="shared" si="0"/>
        <v>19891</v>
      </c>
    </row>
    <row r="29" spans="1:6">
      <c r="A29" s="252" t="s">
        <v>165</v>
      </c>
      <c r="B29" s="253" t="s">
        <v>128</v>
      </c>
      <c r="C29" s="254">
        <v>14604</v>
      </c>
      <c r="D29" s="254"/>
      <c r="E29" s="254"/>
      <c r="F29" s="242">
        <f t="shared" si="0"/>
        <v>14604</v>
      </c>
    </row>
    <row r="30" hidden="1" spans="1:6">
      <c r="A30" s="252" t="s">
        <v>166</v>
      </c>
      <c r="B30" s="253" t="s">
        <v>130</v>
      </c>
      <c r="C30" s="254">
        <v>0</v>
      </c>
      <c r="D30" s="254"/>
      <c r="E30" s="254"/>
      <c r="F30" s="242">
        <f t="shared" si="0"/>
        <v>0</v>
      </c>
    </row>
    <row r="31" hidden="1" spans="1:6">
      <c r="A31" s="252" t="s">
        <v>167</v>
      </c>
      <c r="B31" s="253" t="s">
        <v>132</v>
      </c>
      <c r="C31" s="254">
        <v>0</v>
      </c>
      <c r="D31" s="254"/>
      <c r="E31" s="254"/>
      <c r="F31" s="242">
        <f t="shared" si="0"/>
        <v>0</v>
      </c>
    </row>
    <row r="32" hidden="1" spans="1:6">
      <c r="A32" s="252" t="s">
        <v>168</v>
      </c>
      <c r="B32" s="253" t="s">
        <v>169</v>
      </c>
      <c r="C32" s="254">
        <v>0</v>
      </c>
      <c r="D32" s="254"/>
      <c r="E32" s="254"/>
      <c r="F32" s="242">
        <f t="shared" si="0"/>
        <v>0</v>
      </c>
    </row>
    <row r="33" hidden="1" spans="1:6">
      <c r="A33" s="252" t="s">
        <v>170</v>
      </c>
      <c r="B33" s="253" t="s">
        <v>171</v>
      </c>
      <c r="C33" s="254">
        <v>0</v>
      </c>
      <c r="D33" s="254"/>
      <c r="E33" s="254"/>
      <c r="F33" s="242">
        <f t="shared" si="0"/>
        <v>0</v>
      </c>
    </row>
    <row r="34" hidden="1" spans="1:6">
      <c r="A34" s="252" t="s">
        <v>172</v>
      </c>
      <c r="B34" s="255" t="s">
        <v>173</v>
      </c>
      <c r="C34" s="254">
        <v>0</v>
      </c>
      <c r="D34" s="254"/>
      <c r="E34" s="254"/>
      <c r="F34" s="242">
        <f t="shared" si="0"/>
        <v>0</v>
      </c>
    </row>
    <row r="35" hidden="1" spans="1:6">
      <c r="A35" s="252" t="s">
        <v>174</v>
      </c>
      <c r="B35" s="253" t="s">
        <v>175</v>
      </c>
      <c r="C35" s="254">
        <v>0</v>
      </c>
      <c r="D35" s="254"/>
      <c r="E35" s="254"/>
      <c r="F35" s="242">
        <f t="shared" si="0"/>
        <v>0</v>
      </c>
    </row>
    <row r="36" spans="1:6">
      <c r="A36" s="252" t="s">
        <v>176</v>
      </c>
      <c r="B36" s="253" t="s">
        <v>146</v>
      </c>
      <c r="C36" s="254">
        <v>987</v>
      </c>
      <c r="D36" s="254"/>
      <c r="E36" s="254"/>
      <c r="F36" s="242">
        <f t="shared" si="0"/>
        <v>987</v>
      </c>
    </row>
    <row r="37" spans="1:6">
      <c r="A37" s="252">
        <v>2010399</v>
      </c>
      <c r="B37" s="253" t="s">
        <v>177</v>
      </c>
      <c r="C37" s="254">
        <v>4040</v>
      </c>
      <c r="D37" s="254">
        <v>260</v>
      </c>
      <c r="E37" s="254"/>
      <c r="F37" s="242">
        <f t="shared" si="0"/>
        <v>4300</v>
      </c>
    </row>
    <row r="38" spans="1:6">
      <c r="A38" s="252" t="s">
        <v>178</v>
      </c>
      <c r="B38" s="253" t="s">
        <v>179</v>
      </c>
      <c r="C38" s="254">
        <f>SUM(C39:C48)</f>
        <v>498</v>
      </c>
      <c r="D38" s="254">
        <f>SUM(D39:D48)</f>
        <v>0</v>
      </c>
      <c r="E38" s="254">
        <f>SUM(E39:E48)</f>
        <v>0</v>
      </c>
      <c r="F38" s="242">
        <f t="shared" si="0"/>
        <v>498</v>
      </c>
    </row>
    <row r="39" spans="1:6">
      <c r="A39" s="252" t="s">
        <v>180</v>
      </c>
      <c r="B39" s="253" t="s">
        <v>128</v>
      </c>
      <c r="C39" s="254">
        <v>457</v>
      </c>
      <c r="D39" s="254"/>
      <c r="E39" s="254"/>
      <c r="F39" s="242">
        <f t="shared" si="0"/>
        <v>457</v>
      </c>
    </row>
    <row r="40" hidden="1" spans="1:6">
      <c r="A40" s="252" t="s">
        <v>181</v>
      </c>
      <c r="B40" s="253" t="s">
        <v>130</v>
      </c>
      <c r="C40" s="254">
        <v>0</v>
      </c>
      <c r="D40" s="254"/>
      <c r="E40" s="254"/>
      <c r="F40" s="242">
        <f t="shared" si="0"/>
        <v>0</v>
      </c>
    </row>
    <row r="41" hidden="1" spans="1:6">
      <c r="A41" s="252" t="s">
        <v>182</v>
      </c>
      <c r="B41" s="253" t="s">
        <v>132</v>
      </c>
      <c r="C41" s="254">
        <v>0</v>
      </c>
      <c r="D41" s="254"/>
      <c r="E41" s="254"/>
      <c r="F41" s="242">
        <f t="shared" si="0"/>
        <v>0</v>
      </c>
    </row>
    <row r="42" hidden="1" spans="1:6">
      <c r="A42" s="252" t="s">
        <v>183</v>
      </c>
      <c r="B42" s="253" t="s">
        <v>184</v>
      </c>
      <c r="C42" s="254">
        <v>0</v>
      </c>
      <c r="D42" s="254"/>
      <c r="E42" s="254"/>
      <c r="F42" s="242">
        <f t="shared" si="0"/>
        <v>0</v>
      </c>
    </row>
    <row r="43" hidden="1" spans="1:6">
      <c r="A43" s="252" t="s">
        <v>185</v>
      </c>
      <c r="B43" s="253" t="s">
        <v>186</v>
      </c>
      <c r="C43" s="254">
        <v>0</v>
      </c>
      <c r="D43" s="254"/>
      <c r="E43" s="254"/>
      <c r="F43" s="242">
        <f t="shared" si="0"/>
        <v>0</v>
      </c>
    </row>
    <row r="44" hidden="1" spans="1:6">
      <c r="A44" s="252" t="s">
        <v>187</v>
      </c>
      <c r="B44" s="253" t="s">
        <v>188</v>
      </c>
      <c r="C44" s="254">
        <v>0</v>
      </c>
      <c r="D44" s="254"/>
      <c r="E44" s="254"/>
      <c r="F44" s="242">
        <f t="shared" si="0"/>
        <v>0</v>
      </c>
    </row>
    <row r="45" hidden="1" spans="1:6">
      <c r="A45" s="252" t="s">
        <v>189</v>
      </c>
      <c r="B45" s="253" t="s">
        <v>190</v>
      </c>
      <c r="C45" s="254">
        <v>0</v>
      </c>
      <c r="D45" s="254"/>
      <c r="E45" s="254"/>
      <c r="F45" s="242">
        <f t="shared" si="0"/>
        <v>0</v>
      </c>
    </row>
    <row r="46" hidden="1" spans="1:6">
      <c r="A46" s="252" t="s">
        <v>191</v>
      </c>
      <c r="B46" s="253" t="s">
        <v>192</v>
      </c>
      <c r="C46" s="254">
        <v>0</v>
      </c>
      <c r="D46" s="254"/>
      <c r="E46" s="254"/>
      <c r="F46" s="242">
        <f t="shared" si="0"/>
        <v>0</v>
      </c>
    </row>
    <row r="47" hidden="1" spans="1:6">
      <c r="A47" s="252" t="s">
        <v>193</v>
      </c>
      <c r="B47" s="253" t="s">
        <v>146</v>
      </c>
      <c r="C47" s="254">
        <v>0</v>
      </c>
      <c r="D47" s="254"/>
      <c r="E47" s="254"/>
      <c r="F47" s="242">
        <f t="shared" si="0"/>
        <v>0</v>
      </c>
    </row>
    <row r="48" spans="1:6">
      <c r="A48" s="252" t="s">
        <v>194</v>
      </c>
      <c r="B48" s="253" t="s">
        <v>195</v>
      </c>
      <c r="C48" s="254">
        <v>41</v>
      </c>
      <c r="D48" s="254"/>
      <c r="E48" s="254"/>
      <c r="F48" s="242">
        <f t="shared" si="0"/>
        <v>41</v>
      </c>
    </row>
    <row r="49" spans="1:6">
      <c r="A49" s="252" t="s">
        <v>196</v>
      </c>
      <c r="B49" s="253" t="s">
        <v>197</v>
      </c>
      <c r="C49" s="254">
        <f>SUM(C50:C59)</f>
        <v>546</v>
      </c>
      <c r="D49" s="254">
        <f>SUM(D50:D59)</f>
        <v>0</v>
      </c>
      <c r="E49" s="254">
        <f>SUM(E50:E59)</f>
        <v>0</v>
      </c>
      <c r="F49" s="242">
        <f t="shared" si="0"/>
        <v>546</v>
      </c>
    </row>
    <row r="50" spans="1:6">
      <c r="A50" s="252" t="s">
        <v>198</v>
      </c>
      <c r="B50" s="253" t="s">
        <v>128</v>
      </c>
      <c r="C50" s="254">
        <v>191</v>
      </c>
      <c r="D50" s="254"/>
      <c r="E50" s="254"/>
      <c r="F50" s="242">
        <f t="shared" si="0"/>
        <v>191</v>
      </c>
    </row>
    <row r="51" hidden="1" spans="1:6">
      <c r="A51" s="252" t="s">
        <v>199</v>
      </c>
      <c r="B51" s="253" t="s">
        <v>130</v>
      </c>
      <c r="C51" s="254">
        <v>0</v>
      </c>
      <c r="D51" s="254"/>
      <c r="E51" s="254"/>
      <c r="F51" s="242">
        <f t="shared" si="0"/>
        <v>0</v>
      </c>
    </row>
    <row r="52" hidden="1" spans="1:6">
      <c r="A52" s="252" t="s">
        <v>200</v>
      </c>
      <c r="B52" s="253" t="s">
        <v>132</v>
      </c>
      <c r="C52" s="254">
        <v>0</v>
      </c>
      <c r="D52" s="254"/>
      <c r="E52" s="254"/>
      <c r="F52" s="242">
        <f t="shared" si="0"/>
        <v>0</v>
      </c>
    </row>
    <row r="53" hidden="1" spans="1:6">
      <c r="A53" s="252" t="s">
        <v>201</v>
      </c>
      <c r="B53" s="253" t="s">
        <v>202</v>
      </c>
      <c r="C53" s="254">
        <v>0</v>
      </c>
      <c r="D53" s="254"/>
      <c r="E53" s="254"/>
      <c r="F53" s="242">
        <f t="shared" si="0"/>
        <v>0</v>
      </c>
    </row>
    <row r="54" hidden="1" spans="1:6">
      <c r="A54" s="252" t="s">
        <v>203</v>
      </c>
      <c r="B54" s="253" t="s">
        <v>204</v>
      </c>
      <c r="C54" s="254">
        <v>0</v>
      </c>
      <c r="D54" s="254"/>
      <c r="E54" s="254"/>
      <c r="F54" s="242">
        <f t="shared" si="0"/>
        <v>0</v>
      </c>
    </row>
    <row r="55" hidden="1" spans="1:6">
      <c r="A55" s="252" t="s">
        <v>205</v>
      </c>
      <c r="B55" s="253" t="s">
        <v>206</v>
      </c>
      <c r="C55" s="254">
        <v>0</v>
      </c>
      <c r="D55" s="254"/>
      <c r="E55" s="254"/>
      <c r="F55" s="242">
        <f t="shared" si="0"/>
        <v>0</v>
      </c>
    </row>
    <row r="56" spans="1:6">
      <c r="A56" s="252" t="s">
        <v>207</v>
      </c>
      <c r="B56" s="253" t="s">
        <v>208</v>
      </c>
      <c r="C56" s="254">
        <v>288</v>
      </c>
      <c r="D56" s="254"/>
      <c r="E56" s="254"/>
      <c r="F56" s="242">
        <f t="shared" si="0"/>
        <v>288</v>
      </c>
    </row>
    <row r="57" spans="1:6">
      <c r="A57" s="252" t="s">
        <v>209</v>
      </c>
      <c r="B57" s="253" t="s">
        <v>210</v>
      </c>
      <c r="C57" s="254">
        <v>45</v>
      </c>
      <c r="D57" s="254"/>
      <c r="E57" s="254"/>
      <c r="F57" s="242">
        <f t="shared" si="0"/>
        <v>45</v>
      </c>
    </row>
    <row r="58" hidden="1" spans="1:6">
      <c r="A58" s="252" t="s">
        <v>211</v>
      </c>
      <c r="B58" s="253" t="s">
        <v>146</v>
      </c>
      <c r="C58" s="254">
        <v>0</v>
      </c>
      <c r="D58" s="254"/>
      <c r="E58" s="254"/>
      <c r="F58" s="242">
        <f t="shared" si="0"/>
        <v>0</v>
      </c>
    </row>
    <row r="59" spans="1:6">
      <c r="A59" s="252" t="s">
        <v>212</v>
      </c>
      <c r="B59" s="253" t="s">
        <v>213</v>
      </c>
      <c r="C59" s="254">
        <v>22</v>
      </c>
      <c r="D59" s="254"/>
      <c r="E59" s="254"/>
      <c r="F59" s="242">
        <f t="shared" si="0"/>
        <v>22</v>
      </c>
    </row>
    <row r="60" spans="1:6">
      <c r="A60" s="252" t="s">
        <v>214</v>
      </c>
      <c r="B60" s="255" t="s">
        <v>215</v>
      </c>
      <c r="C60" s="254">
        <f>SUM(C61:C70)</f>
        <v>2596</v>
      </c>
      <c r="D60" s="254">
        <f>SUM(D61:D70)</f>
        <v>0</v>
      </c>
      <c r="E60" s="254">
        <f>SUM(E61:E70)</f>
        <v>0</v>
      </c>
      <c r="F60" s="242">
        <f t="shared" si="0"/>
        <v>2596</v>
      </c>
    </row>
    <row r="61" spans="1:6">
      <c r="A61" s="252" t="s">
        <v>216</v>
      </c>
      <c r="B61" s="253" t="s">
        <v>128</v>
      </c>
      <c r="C61" s="254">
        <v>969</v>
      </c>
      <c r="D61" s="254"/>
      <c r="E61" s="254"/>
      <c r="F61" s="242">
        <f t="shared" si="0"/>
        <v>969</v>
      </c>
    </row>
    <row r="62" hidden="1" spans="1:6">
      <c r="A62" s="252" t="s">
        <v>217</v>
      </c>
      <c r="B62" s="253" t="s">
        <v>130</v>
      </c>
      <c r="C62" s="254">
        <v>0</v>
      </c>
      <c r="D62" s="254"/>
      <c r="E62" s="254"/>
      <c r="F62" s="242">
        <f t="shared" si="0"/>
        <v>0</v>
      </c>
    </row>
    <row r="63" hidden="1" spans="1:6">
      <c r="A63" s="252" t="s">
        <v>218</v>
      </c>
      <c r="B63" s="253" t="s">
        <v>132</v>
      </c>
      <c r="C63" s="254">
        <v>0</v>
      </c>
      <c r="D63" s="254"/>
      <c r="E63" s="254"/>
      <c r="F63" s="242">
        <f t="shared" si="0"/>
        <v>0</v>
      </c>
    </row>
    <row r="64" hidden="1" spans="1:6">
      <c r="A64" s="252" t="s">
        <v>219</v>
      </c>
      <c r="B64" s="253" t="s">
        <v>220</v>
      </c>
      <c r="C64" s="254">
        <v>0</v>
      </c>
      <c r="D64" s="254"/>
      <c r="E64" s="254"/>
      <c r="F64" s="242">
        <f t="shared" si="0"/>
        <v>0</v>
      </c>
    </row>
    <row r="65" hidden="1" spans="1:6">
      <c r="A65" s="252" t="s">
        <v>221</v>
      </c>
      <c r="B65" s="253" t="s">
        <v>222</v>
      </c>
      <c r="C65" s="254">
        <v>0</v>
      </c>
      <c r="D65" s="254"/>
      <c r="E65" s="254"/>
      <c r="F65" s="242">
        <f t="shared" si="0"/>
        <v>0</v>
      </c>
    </row>
    <row r="66" hidden="1" spans="1:6">
      <c r="A66" s="252" t="s">
        <v>223</v>
      </c>
      <c r="B66" s="253" t="s">
        <v>224</v>
      </c>
      <c r="C66" s="254">
        <v>0</v>
      </c>
      <c r="D66" s="254"/>
      <c r="E66" s="254"/>
      <c r="F66" s="242">
        <f t="shared" si="0"/>
        <v>0</v>
      </c>
    </row>
    <row r="67" hidden="1" spans="1:6">
      <c r="A67" s="252" t="s">
        <v>225</v>
      </c>
      <c r="B67" s="253" t="s">
        <v>226</v>
      </c>
      <c r="C67" s="254">
        <v>0</v>
      </c>
      <c r="D67" s="254"/>
      <c r="E67" s="254"/>
      <c r="F67" s="242">
        <f t="shared" si="0"/>
        <v>0</v>
      </c>
    </row>
    <row r="68" hidden="1" spans="1:6">
      <c r="A68" s="252" t="s">
        <v>227</v>
      </c>
      <c r="B68" s="253" t="s">
        <v>228</v>
      </c>
      <c r="C68" s="254">
        <v>0</v>
      </c>
      <c r="D68" s="254"/>
      <c r="E68" s="254"/>
      <c r="F68" s="242">
        <f t="shared" si="0"/>
        <v>0</v>
      </c>
    </row>
    <row r="69" spans="1:6">
      <c r="A69" s="252" t="s">
        <v>229</v>
      </c>
      <c r="B69" s="253" t="s">
        <v>146</v>
      </c>
      <c r="C69" s="254">
        <v>179</v>
      </c>
      <c r="D69" s="254"/>
      <c r="E69" s="254"/>
      <c r="F69" s="242">
        <f t="shared" si="0"/>
        <v>179</v>
      </c>
    </row>
    <row r="70" spans="1:6">
      <c r="A70" s="252" t="s">
        <v>230</v>
      </c>
      <c r="B70" s="253" t="s">
        <v>231</v>
      </c>
      <c r="C70" s="254">
        <v>1448</v>
      </c>
      <c r="D70" s="254"/>
      <c r="E70" s="254"/>
      <c r="F70" s="242">
        <f t="shared" si="0"/>
        <v>1448</v>
      </c>
    </row>
    <row r="71" spans="1:6">
      <c r="A71" s="252" t="s">
        <v>232</v>
      </c>
      <c r="B71" s="253" t="s">
        <v>233</v>
      </c>
      <c r="C71" s="254">
        <f>SUM(C72:C78)</f>
        <v>2500</v>
      </c>
      <c r="D71" s="254">
        <f>SUM(D72:D78)</f>
        <v>0</v>
      </c>
      <c r="E71" s="254">
        <f>SUM(E72:E78)</f>
        <v>0</v>
      </c>
      <c r="F71" s="242">
        <f t="shared" ref="F71:F134" si="1">SUM(C71+D71+E71)</f>
        <v>2500</v>
      </c>
    </row>
    <row r="72" hidden="1" spans="1:6">
      <c r="A72" s="252" t="s">
        <v>234</v>
      </c>
      <c r="B72" s="253" t="s">
        <v>128</v>
      </c>
      <c r="C72" s="254">
        <v>0</v>
      </c>
      <c r="D72" s="254"/>
      <c r="E72" s="254"/>
      <c r="F72" s="242">
        <f t="shared" si="1"/>
        <v>0</v>
      </c>
    </row>
    <row r="73" hidden="1" spans="1:6">
      <c r="A73" s="252" t="s">
        <v>235</v>
      </c>
      <c r="B73" s="253" t="s">
        <v>130</v>
      </c>
      <c r="C73" s="254">
        <v>0</v>
      </c>
      <c r="D73" s="254"/>
      <c r="E73" s="254"/>
      <c r="F73" s="242">
        <f t="shared" si="1"/>
        <v>0</v>
      </c>
    </row>
    <row r="74" hidden="1" spans="1:6">
      <c r="A74" s="252" t="s">
        <v>236</v>
      </c>
      <c r="B74" s="253" t="s">
        <v>132</v>
      </c>
      <c r="C74" s="254">
        <v>0</v>
      </c>
      <c r="D74" s="254"/>
      <c r="E74" s="254"/>
      <c r="F74" s="242">
        <f t="shared" si="1"/>
        <v>0</v>
      </c>
    </row>
    <row r="75" hidden="1" spans="1:6">
      <c r="A75" s="252" t="s">
        <v>237</v>
      </c>
      <c r="B75" s="253" t="s">
        <v>226</v>
      </c>
      <c r="C75" s="254">
        <v>0</v>
      </c>
      <c r="D75" s="254"/>
      <c r="E75" s="254"/>
      <c r="F75" s="242">
        <f t="shared" si="1"/>
        <v>0</v>
      </c>
    </row>
    <row r="76" hidden="1" spans="1:6">
      <c r="A76" s="252" t="s">
        <v>238</v>
      </c>
      <c r="B76" s="253" t="s">
        <v>239</v>
      </c>
      <c r="C76" s="254">
        <v>0</v>
      </c>
      <c r="D76" s="254"/>
      <c r="E76" s="254"/>
      <c r="F76" s="242">
        <f t="shared" si="1"/>
        <v>0</v>
      </c>
    </row>
    <row r="77" hidden="1" spans="1:6">
      <c r="A77" s="252" t="s">
        <v>240</v>
      </c>
      <c r="B77" s="253" t="s">
        <v>146</v>
      </c>
      <c r="C77" s="254">
        <v>0</v>
      </c>
      <c r="D77" s="254"/>
      <c r="E77" s="254"/>
      <c r="F77" s="242">
        <f t="shared" si="1"/>
        <v>0</v>
      </c>
    </row>
    <row r="78" spans="1:6">
      <c r="A78" s="252" t="s">
        <v>241</v>
      </c>
      <c r="B78" s="253" t="s">
        <v>242</v>
      </c>
      <c r="C78" s="254">
        <v>2500</v>
      </c>
      <c r="D78" s="254"/>
      <c r="E78" s="254"/>
      <c r="F78" s="242">
        <f t="shared" si="1"/>
        <v>2500</v>
      </c>
    </row>
    <row r="79" spans="1:6">
      <c r="A79" s="252" t="s">
        <v>243</v>
      </c>
      <c r="B79" s="253" t="s">
        <v>244</v>
      </c>
      <c r="C79" s="254">
        <f>SUM(C80:C87)</f>
        <v>391</v>
      </c>
      <c r="D79" s="254">
        <f>SUM(D80:D87)</f>
        <v>0</v>
      </c>
      <c r="E79" s="254">
        <f>SUM(E80:E87)</f>
        <v>0</v>
      </c>
      <c r="F79" s="242">
        <f t="shared" si="1"/>
        <v>391</v>
      </c>
    </row>
    <row r="80" spans="1:6">
      <c r="A80" s="252" t="s">
        <v>245</v>
      </c>
      <c r="B80" s="253" t="s">
        <v>128</v>
      </c>
      <c r="C80" s="254">
        <v>313</v>
      </c>
      <c r="D80" s="254"/>
      <c r="E80" s="254"/>
      <c r="F80" s="242">
        <f t="shared" si="1"/>
        <v>313</v>
      </c>
    </row>
    <row r="81" hidden="1" spans="1:6">
      <c r="A81" s="252" t="s">
        <v>246</v>
      </c>
      <c r="B81" s="253" t="s">
        <v>130</v>
      </c>
      <c r="C81" s="254"/>
      <c r="D81" s="254"/>
      <c r="E81" s="254"/>
      <c r="F81" s="242">
        <f t="shared" si="1"/>
        <v>0</v>
      </c>
    </row>
    <row r="82" hidden="1" spans="1:6">
      <c r="A82" s="252" t="s">
        <v>247</v>
      </c>
      <c r="B82" s="253" t="s">
        <v>132</v>
      </c>
      <c r="C82" s="254"/>
      <c r="D82" s="254"/>
      <c r="E82" s="254"/>
      <c r="F82" s="242">
        <f t="shared" si="1"/>
        <v>0</v>
      </c>
    </row>
    <row r="83" hidden="1" spans="1:6">
      <c r="A83" s="252" t="s">
        <v>248</v>
      </c>
      <c r="B83" s="255" t="s">
        <v>249</v>
      </c>
      <c r="C83" s="254"/>
      <c r="D83" s="254"/>
      <c r="E83" s="254"/>
      <c r="F83" s="242">
        <f t="shared" si="1"/>
        <v>0</v>
      </c>
    </row>
    <row r="84" hidden="1" spans="1:6">
      <c r="A84" s="252" t="s">
        <v>250</v>
      </c>
      <c r="B84" s="253" t="s">
        <v>251</v>
      </c>
      <c r="C84" s="254"/>
      <c r="D84" s="254"/>
      <c r="E84" s="254"/>
      <c r="F84" s="242">
        <f t="shared" si="1"/>
        <v>0</v>
      </c>
    </row>
    <row r="85" hidden="1" spans="1:6">
      <c r="A85" s="252" t="s">
        <v>252</v>
      </c>
      <c r="B85" s="253" t="s">
        <v>226</v>
      </c>
      <c r="C85" s="254"/>
      <c r="D85" s="254"/>
      <c r="E85" s="254"/>
      <c r="F85" s="242">
        <f t="shared" si="1"/>
        <v>0</v>
      </c>
    </row>
    <row r="86" hidden="1" spans="1:6">
      <c r="A86" s="252" t="s">
        <v>253</v>
      </c>
      <c r="B86" s="253" t="s">
        <v>146</v>
      </c>
      <c r="C86" s="254"/>
      <c r="D86" s="254"/>
      <c r="E86" s="254"/>
      <c r="F86" s="242">
        <f t="shared" si="1"/>
        <v>0</v>
      </c>
    </row>
    <row r="87" spans="1:6">
      <c r="A87" s="252" t="s">
        <v>254</v>
      </c>
      <c r="B87" s="253" t="s">
        <v>255</v>
      </c>
      <c r="C87" s="254">
        <v>78</v>
      </c>
      <c r="D87" s="254"/>
      <c r="E87" s="254"/>
      <c r="F87" s="242">
        <f t="shared" si="1"/>
        <v>78</v>
      </c>
    </row>
    <row r="88" spans="1:6">
      <c r="A88" s="252" t="s">
        <v>256</v>
      </c>
      <c r="B88" s="253" t="s">
        <v>257</v>
      </c>
      <c r="C88" s="254">
        <f>SUM(C89:C100)</f>
        <v>0</v>
      </c>
      <c r="D88" s="254">
        <f>SUM(D89:D100)</f>
        <v>0</v>
      </c>
      <c r="E88" s="254">
        <f>SUM(E89:E100)</f>
        <v>0</v>
      </c>
      <c r="F88" s="242">
        <f t="shared" si="1"/>
        <v>0</v>
      </c>
    </row>
    <row r="89" hidden="1" spans="1:6">
      <c r="A89" s="252" t="s">
        <v>258</v>
      </c>
      <c r="B89" s="253" t="s">
        <v>128</v>
      </c>
      <c r="C89" s="254"/>
      <c r="D89" s="254"/>
      <c r="E89" s="254"/>
      <c r="F89" s="242">
        <f t="shared" si="1"/>
        <v>0</v>
      </c>
    </row>
    <row r="90" hidden="1" spans="1:6">
      <c r="A90" s="252" t="s">
        <v>259</v>
      </c>
      <c r="B90" s="253" t="s">
        <v>130</v>
      </c>
      <c r="C90" s="254"/>
      <c r="D90" s="254"/>
      <c r="E90" s="254"/>
      <c r="F90" s="242">
        <f t="shared" si="1"/>
        <v>0</v>
      </c>
    </row>
    <row r="91" hidden="1" spans="1:6">
      <c r="A91" s="252" t="s">
        <v>260</v>
      </c>
      <c r="B91" s="253" t="s">
        <v>132</v>
      </c>
      <c r="C91" s="254"/>
      <c r="D91" s="254"/>
      <c r="E91" s="254"/>
      <c r="F91" s="242">
        <f t="shared" si="1"/>
        <v>0</v>
      </c>
    </row>
    <row r="92" hidden="1" spans="1:6">
      <c r="A92" s="252" t="s">
        <v>261</v>
      </c>
      <c r="B92" s="253" t="s">
        <v>262</v>
      </c>
      <c r="C92" s="254"/>
      <c r="D92" s="254"/>
      <c r="E92" s="254"/>
      <c r="F92" s="242">
        <f t="shared" si="1"/>
        <v>0</v>
      </c>
    </row>
    <row r="93" hidden="1" spans="1:6">
      <c r="A93" s="252" t="s">
        <v>263</v>
      </c>
      <c r="B93" s="253" t="s">
        <v>264</v>
      </c>
      <c r="C93" s="254"/>
      <c r="D93" s="254"/>
      <c r="E93" s="254"/>
      <c r="F93" s="242">
        <f t="shared" si="1"/>
        <v>0</v>
      </c>
    </row>
    <row r="94" hidden="1" spans="1:6">
      <c r="A94" s="252" t="s">
        <v>265</v>
      </c>
      <c r="B94" s="253" t="s">
        <v>226</v>
      </c>
      <c r="C94" s="254"/>
      <c r="D94" s="254"/>
      <c r="E94" s="254"/>
      <c r="F94" s="242">
        <f t="shared" si="1"/>
        <v>0</v>
      </c>
    </row>
    <row r="95" hidden="1" spans="1:6">
      <c r="A95" s="252" t="s">
        <v>266</v>
      </c>
      <c r="B95" s="253" t="s">
        <v>267</v>
      </c>
      <c r="C95" s="254"/>
      <c r="D95" s="254"/>
      <c r="E95" s="254"/>
      <c r="F95" s="242">
        <f t="shared" si="1"/>
        <v>0</v>
      </c>
    </row>
    <row r="96" hidden="1" spans="1:6">
      <c r="A96" s="252" t="s">
        <v>268</v>
      </c>
      <c r="B96" s="253" t="s">
        <v>269</v>
      </c>
      <c r="C96" s="254"/>
      <c r="D96" s="254"/>
      <c r="E96" s="254"/>
      <c r="F96" s="242">
        <f t="shared" si="1"/>
        <v>0</v>
      </c>
    </row>
    <row r="97" hidden="1" spans="1:6">
      <c r="A97" s="252" t="s">
        <v>270</v>
      </c>
      <c r="B97" s="253" t="s">
        <v>271</v>
      </c>
      <c r="C97" s="254"/>
      <c r="D97" s="254"/>
      <c r="E97" s="254"/>
      <c r="F97" s="242">
        <f t="shared" si="1"/>
        <v>0</v>
      </c>
    </row>
    <row r="98" hidden="1" spans="1:6">
      <c r="A98" s="252" t="s">
        <v>272</v>
      </c>
      <c r="B98" s="253" t="s">
        <v>273</v>
      </c>
      <c r="C98" s="254"/>
      <c r="D98" s="254"/>
      <c r="E98" s="254"/>
      <c r="F98" s="242">
        <f t="shared" si="1"/>
        <v>0</v>
      </c>
    </row>
    <row r="99" hidden="1" spans="1:6">
      <c r="A99" s="252" t="s">
        <v>274</v>
      </c>
      <c r="B99" s="253" t="s">
        <v>146</v>
      </c>
      <c r="C99" s="254"/>
      <c r="D99" s="254"/>
      <c r="E99" s="254"/>
      <c r="F99" s="242">
        <f t="shared" si="1"/>
        <v>0</v>
      </c>
    </row>
    <row r="100" hidden="1" spans="1:6">
      <c r="A100" s="252" t="s">
        <v>275</v>
      </c>
      <c r="B100" s="253" t="s">
        <v>276</v>
      </c>
      <c r="C100" s="254"/>
      <c r="D100" s="254"/>
      <c r="E100" s="254"/>
      <c r="F100" s="242">
        <f t="shared" si="1"/>
        <v>0</v>
      </c>
    </row>
    <row r="101" spans="1:6">
      <c r="A101" s="252" t="s">
        <v>277</v>
      </c>
      <c r="B101" s="255" t="s">
        <v>278</v>
      </c>
      <c r="C101" s="254">
        <f>SUM(C102:C109)</f>
        <v>2218</v>
      </c>
      <c r="D101" s="254">
        <f>SUM(D102:D109)</f>
        <v>0</v>
      </c>
      <c r="E101" s="254">
        <f>SUM(E102:E109)</f>
        <v>0</v>
      </c>
      <c r="F101" s="242">
        <f t="shared" si="1"/>
        <v>2218</v>
      </c>
    </row>
    <row r="102" spans="1:6">
      <c r="A102" s="252" t="s">
        <v>279</v>
      </c>
      <c r="B102" s="253" t="s">
        <v>128</v>
      </c>
      <c r="C102" s="254">
        <v>1144</v>
      </c>
      <c r="D102" s="254"/>
      <c r="E102" s="254"/>
      <c r="F102" s="242">
        <f t="shared" si="1"/>
        <v>1144</v>
      </c>
    </row>
    <row r="103" hidden="1" spans="1:6">
      <c r="A103" s="252" t="s">
        <v>280</v>
      </c>
      <c r="B103" s="253" t="s">
        <v>130</v>
      </c>
      <c r="C103" s="254"/>
      <c r="D103" s="254"/>
      <c r="E103" s="254"/>
      <c r="F103" s="242">
        <f t="shared" si="1"/>
        <v>0</v>
      </c>
    </row>
    <row r="104" hidden="1" spans="1:6">
      <c r="A104" s="252" t="s">
        <v>281</v>
      </c>
      <c r="B104" s="253" t="s">
        <v>132</v>
      </c>
      <c r="C104" s="254"/>
      <c r="D104" s="254"/>
      <c r="E104" s="254"/>
      <c r="F104" s="242">
        <f t="shared" si="1"/>
        <v>0</v>
      </c>
    </row>
    <row r="105" hidden="1" spans="1:6">
      <c r="A105" s="252" t="s">
        <v>282</v>
      </c>
      <c r="B105" s="253" t="s">
        <v>283</v>
      </c>
      <c r="C105" s="254"/>
      <c r="D105" s="254"/>
      <c r="E105" s="254"/>
      <c r="F105" s="242">
        <f t="shared" si="1"/>
        <v>0</v>
      </c>
    </row>
    <row r="106" hidden="1" spans="1:6">
      <c r="A106" s="252" t="s">
        <v>284</v>
      </c>
      <c r="B106" s="253" t="s">
        <v>285</v>
      </c>
      <c r="C106" s="254"/>
      <c r="D106" s="254"/>
      <c r="E106" s="254"/>
      <c r="F106" s="242">
        <f t="shared" si="1"/>
        <v>0</v>
      </c>
    </row>
    <row r="107" hidden="1" spans="1:6">
      <c r="A107" s="252" t="s">
        <v>286</v>
      </c>
      <c r="B107" s="253" t="s">
        <v>287</v>
      </c>
      <c r="C107" s="254"/>
      <c r="D107" s="254"/>
      <c r="E107" s="254"/>
      <c r="F107" s="242">
        <f t="shared" si="1"/>
        <v>0</v>
      </c>
    </row>
    <row r="108" hidden="1" spans="1:6">
      <c r="A108" s="252" t="s">
        <v>288</v>
      </c>
      <c r="B108" s="253" t="s">
        <v>146</v>
      </c>
      <c r="C108" s="254"/>
      <c r="D108" s="254"/>
      <c r="E108" s="254"/>
      <c r="F108" s="242">
        <f t="shared" si="1"/>
        <v>0</v>
      </c>
    </row>
    <row r="109" spans="1:6">
      <c r="A109" s="252" t="s">
        <v>289</v>
      </c>
      <c r="B109" s="253" t="s">
        <v>290</v>
      </c>
      <c r="C109" s="254">
        <v>1074</v>
      </c>
      <c r="D109" s="254"/>
      <c r="E109" s="254"/>
      <c r="F109" s="242">
        <f t="shared" si="1"/>
        <v>1074</v>
      </c>
    </row>
    <row r="110" spans="1:6">
      <c r="A110" s="252" t="s">
        <v>291</v>
      </c>
      <c r="B110" s="253" t="s">
        <v>292</v>
      </c>
      <c r="C110" s="254">
        <f>SUM(C111:C120)</f>
        <v>350</v>
      </c>
      <c r="D110" s="254">
        <f>SUM(D111:D120)</f>
        <v>0</v>
      </c>
      <c r="E110" s="254">
        <f>SUM(E111:E120)</f>
        <v>0</v>
      </c>
      <c r="F110" s="242">
        <f t="shared" si="1"/>
        <v>350</v>
      </c>
    </row>
    <row r="111" spans="1:6">
      <c r="A111" s="252" t="s">
        <v>293</v>
      </c>
      <c r="B111" s="253" t="s">
        <v>128</v>
      </c>
      <c r="C111" s="254">
        <v>187</v>
      </c>
      <c r="D111" s="254"/>
      <c r="E111" s="254"/>
      <c r="F111" s="242">
        <f t="shared" si="1"/>
        <v>187</v>
      </c>
    </row>
    <row r="112" hidden="1" spans="1:6">
      <c r="A112" s="252" t="s">
        <v>294</v>
      </c>
      <c r="B112" s="253" t="s">
        <v>130</v>
      </c>
      <c r="C112" s="254"/>
      <c r="D112" s="254"/>
      <c r="E112" s="254"/>
      <c r="F112" s="242">
        <f t="shared" si="1"/>
        <v>0</v>
      </c>
    </row>
    <row r="113" hidden="1" spans="1:6">
      <c r="A113" s="252" t="s">
        <v>295</v>
      </c>
      <c r="B113" s="253" t="s">
        <v>132</v>
      </c>
      <c r="C113" s="254"/>
      <c r="D113" s="254"/>
      <c r="E113" s="254"/>
      <c r="F113" s="242">
        <f t="shared" si="1"/>
        <v>0</v>
      </c>
    </row>
    <row r="114" hidden="1" spans="1:6">
      <c r="A114" s="252" t="s">
        <v>296</v>
      </c>
      <c r="B114" s="253" t="s">
        <v>297</v>
      </c>
      <c r="C114" s="254"/>
      <c r="D114" s="254"/>
      <c r="E114" s="254"/>
      <c r="F114" s="242">
        <f t="shared" si="1"/>
        <v>0</v>
      </c>
    </row>
    <row r="115" hidden="1" spans="1:6">
      <c r="A115" s="252" t="s">
        <v>298</v>
      </c>
      <c r="B115" s="253" t="s">
        <v>299</v>
      </c>
      <c r="C115" s="254"/>
      <c r="D115" s="254"/>
      <c r="E115" s="254"/>
      <c r="F115" s="242">
        <f t="shared" si="1"/>
        <v>0</v>
      </c>
    </row>
    <row r="116" hidden="1" spans="1:6">
      <c r="A116" s="252" t="s">
        <v>300</v>
      </c>
      <c r="B116" s="253" t="s">
        <v>301</v>
      </c>
      <c r="C116" s="254"/>
      <c r="D116" s="254"/>
      <c r="E116" s="254"/>
      <c r="F116" s="242">
        <f t="shared" si="1"/>
        <v>0</v>
      </c>
    </row>
    <row r="117" hidden="1" spans="1:6">
      <c r="A117" s="252" t="s">
        <v>302</v>
      </c>
      <c r="B117" s="253" t="s">
        <v>303</v>
      </c>
      <c r="C117" s="254"/>
      <c r="D117" s="254"/>
      <c r="E117" s="254"/>
      <c r="F117" s="242">
        <f t="shared" si="1"/>
        <v>0</v>
      </c>
    </row>
    <row r="118" spans="1:6">
      <c r="A118" s="252" t="s">
        <v>304</v>
      </c>
      <c r="B118" s="253" t="s">
        <v>305</v>
      </c>
      <c r="C118" s="254">
        <v>150</v>
      </c>
      <c r="D118" s="254"/>
      <c r="E118" s="254"/>
      <c r="F118" s="242">
        <f t="shared" si="1"/>
        <v>150</v>
      </c>
    </row>
    <row r="119" hidden="1" spans="1:6">
      <c r="A119" s="252" t="s">
        <v>306</v>
      </c>
      <c r="B119" s="253" t="s">
        <v>146</v>
      </c>
      <c r="C119" s="254"/>
      <c r="D119" s="254"/>
      <c r="E119" s="254"/>
      <c r="F119" s="242">
        <f t="shared" si="1"/>
        <v>0</v>
      </c>
    </row>
    <row r="120" spans="1:6">
      <c r="A120" s="252" t="s">
        <v>307</v>
      </c>
      <c r="B120" s="253" t="s">
        <v>308</v>
      </c>
      <c r="C120" s="254">
        <v>13</v>
      </c>
      <c r="D120" s="254"/>
      <c r="E120" s="254"/>
      <c r="F120" s="242">
        <f t="shared" si="1"/>
        <v>13</v>
      </c>
    </row>
    <row r="121" spans="1:6">
      <c r="A121" s="252" t="s">
        <v>309</v>
      </c>
      <c r="B121" s="253" t="s">
        <v>310</v>
      </c>
      <c r="C121" s="254">
        <f>SUM(C122:C132)</f>
        <v>0</v>
      </c>
      <c r="D121" s="254">
        <f>SUM(D122:D132)</f>
        <v>0</v>
      </c>
      <c r="E121" s="254">
        <f>SUM(E122:E132)</f>
        <v>0</v>
      </c>
      <c r="F121" s="242">
        <f t="shared" si="1"/>
        <v>0</v>
      </c>
    </row>
    <row r="122" hidden="1" spans="1:6">
      <c r="A122" s="252" t="s">
        <v>311</v>
      </c>
      <c r="B122" s="253" t="s">
        <v>128</v>
      </c>
      <c r="C122" s="254"/>
      <c r="D122" s="254"/>
      <c r="E122" s="254"/>
      <c r="F122" s="242">
        <f t="shared" si="1"/>
        <v>0</v>
      </c>
    </row>
    <row r="123" hidden="1" spans="1:6">
      <c r="A123" s="252" t="s">
        <v>312</v>
      </c>
      <c r="B123" s="253" t="s">
        <v>130</v>
      </c>
      <c r="C123" s="254"/>
      <c r="D123" s="254"/>
      <c r="E123" s="254"/>
      <c r="F123" s="242">
        <f t="shared" si="1"/>
        <v>0</v>
      </c>
    </row>
    <row r="124" hidden="1" spans="1:6">
      <c r="A124" s="252" t="s">
        <v>313</v>
      </c>
      <c r="B124" s="253" t="s">
        <v>132</v>
      </c>
      <c r="C124" s="254"/>
      <c r="D124" s="254"/>
      <c r="E124" s="254"/>
      <c r="F124" s="242">
        <f t="shared" si="1"/>
        <v>0</v>
      </c>
    </row>
    <row r="125" hidden="1" spans="1:6">
      <c r="A125" s="252" t="s">
        <v>314</v>
      </c>
      <c r="B125" s="253" t="s">
        <v>315</v>
      </c>
      <c r="C125" s="254"/>
      <c r="D125" s="254"/>
      <c r="E125" s="254"/>
      <c r="F125" s="242">
        <f t="shared" si="1"/>
        <v>0</v>
      </c>
    </row>
    <row r="126" hidden="1" spans="1:6">
      <c r="A126" s="252" t="s">
        <v>316</v>
      </c>
      <c r="B126" s="253" t="s">
        <v>317</v>
      </c>
      <c r="C126" s="254"/>
      <c r="D126" s="254"/>
      <c r="E126" s="254"/>
      <c r="F126" s="242">
        <f t="shared" si="1"/>
        <v>0</v>
      </c>
    </row>
    <row r="127" hidden="1" spans="1:6">
      <c r="A127" s="252" t="s">
        <v>318</v>
      </c>
      <c r="B127" s="253" t="s">
        <v>319</v>
      </c>
      <c r="C127" s="254"/>
      <c r="D127" s="254"/>
      <c r="E127" s="254"/>
      <c r="F127" s="242">
        <f t="shared" si="1"/>
        <v>0</v>
      </c>
    </row>
    <row r="128" hidden="1" spans="1:6">
      <c r="A128" s="252" t="s">
        <v>320</v>
      </c>
      <c r="B128" s="253" t="s">
        <v>321</v>
      </c>
      <c r="C128" s="254"/>
      <c r="D128" s="254"/>
      <c r="E128" s="254"/>
      <c r="F128" s="242">
        <f t="shared" si="1"/>
        <v>0</v>
      </c>
    </row>
    <row r="129" hidden="1" spans="1:6">
      <c r="A129" s="252" t="s">
        <v>322</v>
      </c>
      <c r="B129" s="253" t="s">
        <v>323</v>
      </c>
      <c r="C129" s="254"/>
      <c r="D129" s="254"/>
      <c r="E129" s="254"/>
      <c r="F129" s="242">
        <f t="shared" si="1"/>
        <v>0</v>
      </c>
    </row>
    <row r="130" hidden="1" spans="1:6">
      <c r="A130" s="252" t="s">
        <v>324</v>
      </c>
      <c r="B130" s="253" t="s">
        <v>325</v>
      </c>
      <c r="C130" s="254"/>
      <c r="D130" s="254"/>
      <c r="E130" s="254"/>
      <c r="F130" s="242">
        <f t="shared" si="1"/>
        <v>0</v>
      </c>
    </row>
    <row r="131" hidden="1" spans="1:6">
      <c r="A131" s="252" t="s">
        <v>326</v>
      </c>
      <c r="B131" s="253" t="s">
        <v>146</v>
      </c>
      <c r="C131" s="254"/>
      <c r="D131" s="254"/>
      <c r="E131" s="254"/>
      <c r="F131" s="242">
        <f t="shared" si="1"/>
        <v>0</v>
      </c>
    </row>
    <row r="132" hidden="1" spans="1:6">
      <c r="A132" s="252" t="s">
        <v>327</v>
      </c>
      <c r="B132" s="253" t="s">
        <v>328</v>
      </c>
      <c r="C132" s="254"/>
      <c r="D132" s="254"/>
      <c r="E132" s="254"/>
      <c r="F132" s="242">
        <f t="shared" si="1"/>
        <v>0</v>
      </c>
    </row>
    <row r="133" spans="1:6">
      <c r="A133" s="252" t="s">
        <v>329</v>
      </c>
      <c r="B133" s="253" t="s">
        <v>330</v>
      </c>
      <c r="C133" s="254">
        <f>SUM(C134:C139)</f>
        <v>0</v>
      </c>
      <c r="D133" s="254">
        <f>SUM(D134:D139)</f>
        <v>0</v>
      </c>
      <c r="E133" s="254">
        <f>SUM(E134:E139)</f>
        <v>0</v>
      </c>
      <c r="F133" s="242">
        <f t="shared" si="1"/>
        <v>0</v>
      </c>
    </row>
    <row r="134" hidden="1" spans="1:6">
      <c r="A134" s="252" t="s">
        <v>331</v>
      </c>
      <c r="B134" s="253" t="s">
        <v>128</v>
      </c>
      <c r="C134" s="254"/>
      <c r="D134" s="254"/>
      <c r="E134" s="254"/>
      <c r="F134" s="242">
        <f t="shared" si="1"/>
        <v>0</v>
      </c>
    </row>
    <row r="135" hidden="1" spans="1:6">
      <c r="A135" s="252" t="s">
        <v>332</v>
      </c>
      <c r="B135" s="253" t="s">
        <v>130</v>
      </c>
      <c r="C135" s="254"/>
      <c r="D135" s="254"/>
      <c r="E135" s="254"/>
      <c r="F135" s="242">
        <f t="shared" ref="F135:F198" si="2">SUM(C135+D135+E135)</f>
        <v>0</v>
      </c>
    </row>
    <row r="136" hidden="1" spans="1:6">
      <c r="A136" s="252" t="s">
        <v>333</v>
      </c>
      <c r="B136" s="253" t="s">
        <v>132</v>
      </c>
      <c r="C136" s="254"/>
      <c r="D136" s="254"/>
      <c r="E136" s="254"/>
      <c r="F136" s="242">
        <f t="shared" si="2"/>
        <v>0</v>
      </c>
    </row>
    <row r="137" hidden="1" spans="1:6">
      <c r="A137" s="252" t="s">
        <v>334</v>
      </c>
      <c r="B137" s="253" t="s">
        <v>335</v>
      </c>
      <c r="C137" s="254"/>
      <c r="D137" s="254"/>
      <c r="E137" s="254"/>
      <c r="F137" s="242">
        <f t="shared" si="2"/>
        <v>0</v>
      </c>
    </row>
    <row r="138" hidden="1" spans="1:6">
      <c r="A138" s="252" t="s">
        <v>336</v>
      </c>
      <c r="B138" s="253" t="s">
        <v>146</v>
      </c>
      <c r="C138" s="254"/>
      <c r="D138" s="254"/>
      <c r="E138" s="254"/>
      <c r="F138" s="242">
        <f t="shared" si="2"/>
        <v>0</v>
      </c>
    </row>
    <row r="139" hidden="1" spans="1:6">
      <c r="A139" s="252" t="s">
        <v>337</v>
      </c>
      <c r="B139" s="253" t="s">
        <v>338</v>
      </c>
      <c r="C139" s="254"/>
      <c r="D139" s="254"/>
      <c r="E139" s="254"/>
      <c r="F139" s="242">
        <f t="shared" si="2"/>
        <v>0</v>
      </c>
    </row>
    <row r="140" spans="1:6">
      <c r="A140" s="252" t="s">
        <v>339</v>
      </c>
      <c r="B140" s="253" t="s">
        <v>340</v>
      </c>
      <c r="C140" s="254">
        <f>SUM(C141:C147)</f>
        <v>89</v>
      </c>
      <c r="D140" s="254">
        <f>SUM(D141:D147)</f>
        <v>0</v>
      </c>
      <c r="E140" s="254">
        <f>SUM(E141:E147)</f>
        <v>0</v>
      </c>
      <c r="F140" s="242">
        <f t="shared" si="2"/>
        <v>89</v>
      </c>
    </row>
    <row r="141" spans="1:6">
      <c r="A141" s="252" t="s">
        <v>341</v>
      </c>
      <c r="B141" s="253" t="s">
        <v>128</v>
      </c>
      <c r="C141" s="254">
        <v>82</v>
      </c>
      <c r="D141" s="254"/>
      <c r="E141" s="254"/>
      <c r="F141" s="242">
        <f t="shared" si="2"/>
        <v>82</v>
      </c>
    </row>
    <row r="142" hidden="1" spans="1:6">
      <c r="A142" s="252" t="s">
        <v>342</v>
      </c>
      <c r="B142" s="253" t="s">
        <v>130</v>
      </c>
      <c r="C142" s="254"/>
      <c r="D142" s="254"/>
      <c r="E142" s="254"/>
      <c r="F142" s="242">
        <f t="shared" si="2"/>
        <v>0</v>
      </c>
    </row>
    <row r="143" hidden="1" spans="1:6">
      <c r="A143" s="252" t="s">
        <v>343</v>
      </c>
      <c r="B143" s="253" t="s">
        <v>132</v>
      </c>
      <c r="C143" s="254"/>
      <c r="D143" s="254"/>
      <c r="E143" s="254"/>
      <c r="F143" s="242">
        <f t="shared" si="2"/>
        <v>0</v>
      </c>
    </row>
    <row r="144" hidden="1" spans="1:6">
      <c r="A144" s="252" t="s">
        <v>344</v>
      </c>
      <c r="B144" s="253" t="s">
        <v>345</v>
      </c>
      <c r="C144" s="254"/>
      <c r="D144" s="254"/>
      <c r="E144" s="254"/>
      <c r="F144" s="242">
        <f t="shared" si="2"/>
        <v>0</v>
      </c>
    </row>
    <row r="145" hidden="1" spans="1:6">
      <c r="A145" s="252" t="s">
        <v>346</v>
      </c>
      <c r="B145" s="253" t="s">
        <v>347</v>
      </c>
      <c r="C145" s="254"/>
      <c r="D145" s="254"/>
      <c r="E145" s="254"/>
      <c r="F145" s="242">
        <f t="shared" si="2"/>
        <v>0</v>
      </c>
    </row>
    <row r="146" hidden="1" spans="1:6">
      <c r="A146" s="252" t="s">
        <v>348</v>
      </c>
      <c r="B146" s="253" t="s">
        <v>146</v>
      </c>
      <c r="C146" s="254"/>
      <c r="D146" s="254"/>
      <c r="E146" s="254"/>
      <c r="F146" s="242">
        <f t="shared" si="2"/>
        <v>0</v>
      </c>
    </row>
    <row r="147" spans="1:6">
      <c r="A147" s="252" t="s">
        <v>349</v>
      </c>
      <c r="B147" s="253" t="s">
        <v>350</v>
      </c>
      <c r="C147" s="254">
        <v>7</v>
      </c>
      <c r="D147" s="254"/>
      <c r="E147" s="254"/>
      <c r="F147" s="242">
        <f t="shared" si="2"/>
        <v>7</v>
      </c>
    </row>
    <row r="148" spans="1:6">
      <c r="A148" s="252" t="s">
        <v>351</v>
      </c>
      <c r="B148" s="253" t="s">
        <v>352</v>
      </c>
      <c r="C148" s="254">
        <f>SUM(C149:C153)</f>
        <v>73</v>
      </c>
      <c r="D148" s="254">
        <f>SUM(D149:D153)</f>
        <v>0</v>
      </c>
      <c r="E148" s="254">
        <f>SUM(E149:E153)</f>
        <v>0</v>
      </c>
      <c r="F148" s="242">
        <f t="shared" si="2"/>
        <v>73</v>
      </c>
    </row>
    <row r="149" spans="1:6">
      <c r="A149" s="252" t="s">
        <v>353</v>
      </c>
      <c r="B149" s="253" t="s">
        <v>128</v>
      </c>
      <c r="C149" s="254">
        <v>58</v>
      </c>
      <c r="D149" s="254"/>
      <c r="E149" s="254"/>
      <c r="F149" s="242">
        <f t="shared" si="2"/>
        <v>58</v>
      </c>
    </row>
    <row r="150" hidden="1" spans="1:6">
      <c r="A150" s="252" t="s">
        <v>354</v>
      </c>
      <c r="B150" s="253" t="s">
        <v>130</v>
      </c>
      <c r="C150" s="254"/>
      <c r="D150" s="254"/>
      <c r="E150" s="254"/>
      <c r="F150" s="242">
        <f t="shared" si="2"/>
        <v>0</v>
      </c>
    </row>
    <row r="151" hidden="1" spans="1:6">
      <c r="A151" s="252" t="s">
        <v>355</v>
      </c>
      <c r="B151" s="253" t="s">
        <v>132</v>
      </c>
      <c r="C151" s="254"/>
      <c r="D151" s="254"/>
      <c r="E151" s="254"/>
      <c r="F151" s="242">
        <f t="shared" si="2"/>
        <v>0</v>
      </c>
    </row>
    <row r="152" spans="1:6">
      <c r="A152" s="252" t="s">
        <v>356</v>
      </c>
      <c r="B152" s="255" t="s">
        <v>357</v>
      </c>
      <c r="C152" s="254">
        <v>10</v>
      </c>
      <c r="D152" s="254"/>
      <c r="E152" s="254"/>
      <c r="F152" s="242">
        <f t="shared" si="2"/>
        <v>10</v>
      </c>
    </row>
    <row r="153" spans="1:6">
      <c r="A153" s="252" t="s">
        <v>358</v>
      </c>
      <c r="B153" s="253" t="s">
        <v>359</v>
      </c>
      <c r="C153" s="254">
        <v>5</v>
      </c>
      <c r="D153" s="254"/>
      <c r="E153" s="254"/>
      <c r="F153" s="242">
        <f t="shared" si="2"/>
        <v>5</v>
      </c>
    </row>
    <row r="154" spans="1:6">
      <c r="A154" s="252" t="s">
        <v>360</v>
      </c>
      <c r="B154" s="253" t="s">
        <v>361</v>
      </c>
      <c r="C154" s="254">
        <f>SUM(C155:C160)</f>
        <v>104</v>
      </c>
      <c r="D154" s="254">
        <f>SUM(D155:D160)</f>
        <v>0</v>
      </c>
      <c r="E154" s="254">
        <f>SUM(E155:E160)</f>
        <v>0</v>
      </c>
      <c r="F154" s="242">
        <f t="shared" si="2"/>
        <v>104</v>
      </c>
    </row>
    <row r="155" spans="1:6">
      <c r="A155" s="252" t="s">
        <v>362</v>
      </c>
      <c r="B155" s="253" t="s">
        <v>128</v>
      </c>
      <c r="C155" s="254">
        <v>99</v>
      </c>
      <c r="D155" s="254"/>
      <c r="E155" s="254"/>
      <c r="F155" s="242">
        <f t="shared" si="2"/>
        <v>99</v>
      </c>
    </row>
    <row r="156" hidden="1" spans="1:6">
      <c r="A156" s="252" t="s">
        <v>363</v>
      </c>
      <c r="B156" s="253" t="s">
        <v>130</v>
      </c>
      <c r="C156" s="254"/>
      <c r="D156" s="254"/>
      <c r="E156" s="254"/>
      <c r="F156" s="242">
        <f t="shared" si="2"/>
        <v>0</v>
      </c>
    </row>
    <row r="157" hidden="1" spans="1:6">
      <c r="A157" s="252" t="s">
        <v>364</v>
      </c>
      <c r="B157" s="253" t="s">
        <v>132</v>
      </c>
      <c r="C157" s="254"/>
      <c r="D157" s="254"/>
      <c r="E157" s="254"/>
      <c r="F157" s="242">
        <f t="shared" si="2"/>
        <v>0</v>
      </c>
    </row>
    <row r="158" hidden="1" spans="1:6">
      <c r="A158" s="252" t="s">
        <v>365</v>
      </c>
      <c r="B158" s="253" t="s">
        <v>159</v>
      </c>
      <c r="C158" s="254"/>
      <c r="D158" s="254"/>
      <c r="E158" s="254"/>
      <c r="F158" s="242">
        <f t="shared" si="2"/>
        <v>0</v>
      </c>
    </row>
    <row r="159" hidden="1" spans="1:6">
      <c r="A159" s="252" t="s">
        <v>366</v>
      </c>
      <c r="B159" s="253" t="s">
        <v>146</v>
      </c>
      <c r="C159" s="254"/>
      <c r="D159" s="254"/>
      <c r="E159" s="254"/>
      <c r="F159" s="242">
        <f t="shared" si="2"/>
        <v>0</v>
      </c>
    </row>
    <row r="160" spans="1:6">
      <c r="A160" s="252" t="s">
        <v>367</v>
      </c>
      <c r="B160" s="253" t="s">
        <v>368</v>
      </c>
      <c r="C160" s="254">
        <v>5</v>
      </c>
      <c r="D160" s="254"/>
      <c r="E160" s="254"/>
      <c r="F160" s="242">
        <f t="shared" si="2"/>
        <v>5</v>
      </c>
    </row>
    <row r="161" spans="1:6">
      <c r="A161" s="252" t="s">
        <v>369</v>
      </c>
      <c r="B161" s="253" t="s">
        <v>370</v>
      </c>
      <c r="C161" s="254">
        <f>SUM(C162:C167)</f>
        <v>621</v>
      </c>
      <c r="D161" s="254">
        <f>SUM(D162:D167)</f>
        <v>0</v>
      </c>
      <c r="E161" s="254">
        <f>SUM(E162:E167)</f>
        <v>0</v>
      </c>
      <c r="F161" s="242">
        <f t="shared" si="2"/>
        <v>621</v>
      </c>
    </row>
    <row r="162" spans="1:6">
      <c r="A162" s="252" t="s">
        <v>371</v>
      </c>
      <c r="B162" s="253" t="s">
        <v>128</v>
      </c>
      <c r="C162" s="254">
        <v>280</v>
      </c>
      <c r="D162" s="254"/>
      <c r="E162" s="254"/>
      <c r="F162" s="242">
        <f t="shared" si="2"/>
        <v>280</v>
      </c>
    </row>
    <row r="163" hidden="1" spans="1:6">
      <c r="A163" s="252" t="s">
        <v>372</v>
      </c>
      <c r="B163" s="253" t="s">
        <v>130</v>
      </c>
      <c r="C163" s="254"/>
      <c r="D163" s="254"/>
      <c r="E163" s="254"/>
      <c r="F163" s="242">
        <f t="shared" si="2"/>
        <v>0</v>
      </c>
    </row>
    <row r="164" hidden="1" spans="1:6">
      <c r="A164" s="252" t="s">
        <v>373</v>
      </c>
      <c r="B164" s="253" t="s">
        <v>132</v>
      </c>
      <c r="C164" s="254"/>
      <c r="D164" s="254"/>
      <c r="E164" s="254"/>
      <c r="F164" s="242">
        <f t="shared" si="2"/>
        <v>0</v>
      </c>
    </row>
    <row r="165" spans="1:6">
      <c r="A165" s="252" t="s">
        <v>374</v>
      </c>
      <c r="B165" s="253" t="s">
        <v>375</v>
      </c>
      <c r="C165" s="254">
        <v>191</v>
      </c>
      <c r="D165" s="254"/>
      <c r="E165" s="254"/>
      <c r="F165" s="242">
        <f t="shared" si="2"/>
        <v>191</v>
      </c>
    </row>
    <row r="166" hidden="1" spans="1:6">
      <c r="A166" s="252" t="s">
        <v>376</v>
      </c>
      <c r="B166" s="253" t="s">
        <v>146</v>
      </c>
      <c r="C166" s="254"/>
      <c r="D166" s="254"/>
      <c r="E166" s="254"/>
      <c r="F166" s="242">
        <f t="shared" si="2"/>
        <v>0</v>
      </c>
    </row>
    <row r="167" spans="1:6">
      <c r="A167" s="252" t="s">
        <v>377</v>
      </c>
      <c r="B167" s="253" t="s">
        <v>378</v>
      </c>
      <c r="C167" s="254">
        <v>150</v>
      </c>
      <c r="D167" s="254"/>
      <c r="E167" s="254"/>
      <c r="F167" s="242">
        <f t="shared" si="2"/>
        <v>150</v>
      </c>
    </row>
    <row r="168" spans="1:6">
      <c r="A168" s="252" t="s">
        <v>379</v>
      </c>
      <c r="B168" s="253" t="s">
        <v>380</v>
      </c>
      <c r="C168" s="254">
        <f>SUM(C169:C174)</f>
        <v>2350</v>
      </c>
      <c r="D168" s="254">
        <f>SUM(D169:D174)</f>
        <v>0</v>
      </c>
      <c r="E168" s="254">
        <f>SUM(E169:E174)</f>
        <v>0</v>
      </c>
      <c r="F168" s="242">
        <f t="shared" si="2"/>
        <v>2350</v>
      </c>
    </row>
    <row r="169" spans="1:6">
      <c r="A169" s="252" t="s">
        <v>381</v>
      </c>
      <c r="B169" s="253" t="s">
        <v>128</v>
      </c>
      <c r="C169" s="254">
        <v>1027</v>
      </c>
      <c r="D169" s="254"/>
      <c r="E169" s="254"/>
      <c r="F169" s="242">
        <f t="shared" si="2"/>
        <v>1027</v>
      </c>
    </row>
    <row r="170" hidden="1" spans="1:6">
      <c r="A170" s="252" t="s">
        <v>382</v>
      </c>
      <c r="B170" s="253" t="s">
        <v>130</v>
      </c>
      <c r="C170" s="254"/>
      <c r="D170" s="254"/>
      <c r="E170" s="254"/>
      <c r="F170" s="242">
        <f t="shared" si="2"/>
        <v>0</v>
      </c>
    </row>
    <row r="171" hidden="1" spans="1:6">
      <c r="A171" s="252" t="s">
        <v>383</v>
      </c>
      <c r="B171" s="253" t="s">
        <v>132</v>
      </c>
      <c r="C171" s="254"/>
      <c r="D171" s="254"/>
      <c r="E171" s="254"/>
      <c r="F171" s="242">
        <f t="shared" si="2"/>
        <v>0</v>
      </c>
    </row>
    <row r="172" hidden="1" spans="1:6">
      <c r="A172" s="252" t="s">
        <v>384</v>
      </c>
      <c r="B172" s="253" t="s">
        <v>385</v>
      </c>
      <c r="C172" s="254"/>
      <c r="D172" s="254"/>
      <c r="E172" s="254"/>
      <c r="F172" s="242">
        <f t="shared" si="2"/>
        <v>0</v>
      </c>
    </row>
    <row r="173" hidden="1" spans="1:6">
      <c r="A173" s="252" t="s">
        <v>386</v>
      </c>
      <c r="B173" s="253" t="s">
        <v>146</v>
      </c>
      <c r="C173" s="254"/>
      <c r="D173" s="254"/>
      <c r="E173" s="254"/>
      <c r="F173" s="242">
        <f t="shared" si="2"/>
        <v>0</v>
      </c>
    </row>
    <row r="174" spans="1:6">
      <c r="A174" s="252" t="s">
        <v>387</v>
      </c>
      <c r="B174" s="253" t="s">
        <v>388</v>
      </c>
      <c r="C174" s="254">
        <v>1323</v>
      </c>
      <c r="D174" s="254"/>
      <c r="E174" s="254"/>
      <c r="F174" s="242">
        <f t="shared" si="2"/>
        <v>1323</v>
      </c>
    </row>
    <row r="175" spans="1:6">
      <c r="A175" s="252" t="s">
        <v>389</v>
      </c>
      <c r="B175" s="253" t="s">
        <v>390</v>
      </c>
      <c r="C175" s="254">
        <f>SUM(C176:C181)</f>
        <v>1262</v>
      </c>
      <c r="D175" s="254">
        <f>SUM(D176:D181)</f>
        <v>0</v>
      </c>
      <c r="E175" s="254">
        <f>SUM(E176:E181)</f>
        <v>0</v>
      </c>
      <c r="F175" s="242">
        <f t="shared" si="2"/>
        <v>1262</v>
      </c>
    </row>
    <row r="176" spans="1:6">
      <c r="A176" s="252" t="s">
        <v>391</v>
      </c>
      <c r="B176" s="253" t="s">
        <v>128</v>
      </c>
      <c r="C176" s="254">
        <v>442</v>
      </c>
      <c r="D176" s="254"/>
      <c r="E176" s="254"/>
      <c r="F176" s="242">
        <f t="shared" si="2"/>
        <v>442</v>
      </c>
    </row>
    <row r="177" hidden="1" spans="1:6">
      <c r="A177" s="252" t="s">
        <v>392</v>
      </c>
      <c r="B177" s="253" t="s">
        <v>130</v>
      </c>
      <c r="C177" s="254"/>
      <c r="D177" s="254"/>
      <c r="E177" s="254"/>
      <c r="F177" s="242">
        <f t="shared" si="2"/>
        <v>0</v>
      </c>
    </row>
    <row r="178" hidden="1" spans="1:6">
      <c r="A178" s="252" t="s">
        <v>393</v>
      </c>
      <c r="B178" s="253" t="s">
        <v>132</v>
      </c>
      <c r="C178" s="254"/>
      <c r="D178" s="254"/>
      <c r="E178" s="254"/>
      <c r="F178" s="242">
        <f t="shared" si="2"/>
        <v>0</v>
      </c>
    </row>
    <row r="179" hidden="1" spans="1:6">
      <c r="A179" s="252" t="s">
        <v>394</v>
      </c>
      <c r="B179" s="253" t="s">
        <v>395</v>
      </c>
      <c r="C179" s="254"/>
      <c r="D179" s="254"/>
      <c r="E179" s="254"/>
      <c r="F179" s="242">
        <f t="shared" si="2"/>
        <v>0</v>
      </c>
    </row>
    <row r="180" hidden="1" spans="1:6">
      <c r="A180" s="252" t="s">
        <v>396</v>
      </c>
      <c r="B180" s="253" t="s">
        <v>146</v>
      </c>
      <c r="C180" s="254"/>
      <c r="D180" s="254"/>
      <c r="E180" s="254"/>
      <c r="F180" s="242">
        <f t="shared" si="2"/>
        <v>0</v>
      </c>
    </row>
    <row r="181" spans="1:6">
      <c r="A181" s="252" t="s">
        <v>397</v>
      </c>
      <c r="B181" s="253" t="s">
        <v>398</v>
      </c>
      <c r="C181" s="254">
        <v>820</v>
      </c>
      <c r="D181" s="254"/>
      <c r="E181" s="254"/>
      <c r="F181" s="242">
        <f t="shared" si="2"/>
        <v>820</v>
      </c>
    </row>
    <row r="182" spans="1:6">
      <c r="A182" s="252" t="s">
        <v>399</v>
      </c>
      <c r="B182" s="253" t="s">
        <v>400</v>
      </c>
      <c r="C182" s="254">
        <f>SUM(C183:C188)</f>
        <v>282</v>
      </c>
      <c r="D182" s="254">
        <f>SUM(D183:D188)</f>
        <v>0</v>
      </c>
      <c r="E182" s="254">
        <f>SUM(E183:E188)</f>
        <v>0</v>
      </c>
      <c r="F182" s="242">
        <f t="shared" si="2"/>
        <v>282</v>
      </c>
    </row>
    <row r="183" spans="1:6">
      <c r="A183" s="252" t="s">
        <v>401</v>
      </c>
      <c r="B183" s="253" t="s">
        <v>128</v>
      </c>
      <c r="C183" s="254">
        <v>282</v>
      </c>
      <c r="D183" s="254"/>
      <c r="E183" s="254"/>
      <c r="F183" s="242">
        <f t="shared" si="2"/>
        <v>282</v>
      </c>
    </row>
    <row r="184" hidden="1" spans="1:6">
      <c r="A184" s="252" t="s">
        <v>402</v>
      </c>
      <c r="B184" s="253" t="s">
        <v>130</v>
      </c>
      <c r="C184" s="254"/>
      <c r="D184" s="254"/>
      <c r="E184" s="254"/>
      <c r="F184" s="242">
        <f t="shared" si="2"/>
        <v>0</v>
      </c>
    </row>
    <row r="185" hidden="1" spans="1:6">
      <c r="A185" s="252" t="s">
        <v>403</v>
      </c>
      <c r="B185" s="253" t="s">
        <v>132</v>
      </c>
      <c r="C185" s="254"/>
      <c r="D185" s="254"/>
      <c r="E185" s="254"/>
      <c r="F185" s="242">
        <f t="shared" si="2"/>
        <v>0</v>
      </c>
    </row>
    <row r="186" hidden="1" spans="1:6">
      <c r="A186" s="252" t="s">
        <v>404</v>
      </c>
      <c r="B186" s="253" t="s">
        <v>405</v>
      </c>
      <c r="C186" s="254"/>
      <c r="D186" s="254"/>
      <c r="E186" s="254"/>
      <c r="F186" s="242">
        <f t="shared" si="2"/>
        <v>0</v>
      </c>
    </row>
    <row r="187" hidden="1" spans="1:6">
      <c r="A187" s="252" t="s">
        <v>406</v>
      </c>
      <c r="B187" s="253" t="s">
        <v>146</v>
      </c>
      <c r="C187" s="254"/>
      <c r="D187" s="254"/>
      <c r="E187" s="254"/>
      <c r="F187" s="242">
        <f t="shared" si="2"/>
        <v>0</v>
      </c>
    </row>
    <row r="188" hidden="1" spans="1:6">
      <c r="A188" s="252" t="s">
        <v>407</v>
      </c>
      <c r="B188" s="253" t="s">
        <v>408</v>
      </c>
      <c r="C188" s="254"/>
      <c r="D188" s="254"/>
      <c r="E188" s="254"/>
      <c r="F188" s="242">
        <f t="shared" si="2"/>
        <v>0</v>
      </c>
    </row>
    <row r="189" spans="1:6">
      <c r="A189" s="252" t="s">
        <v>409</v>
      </c>
      <c r="B189" s="253" t="s">
        <v>410</v>
      </c>
      <c r="C189" s="254">
        <f>SUM(C190:C196)</f>
        <v>232</v>
      </c>
      <c r="D189" s="254">
        <f>SUM(D190:D196)</f>
        <v>0</v>
      </c>
      <c r="E189" s="254">
        <f>SUM(E190:E196)</f>
        <v>0</v>
      </c>
      <c r="F189" s="242">
        <f t="shared" si="2"/>
        <v>232</v>
      </c>
    </row>
    <row r="190" spans="1:6">
      <c r="A190" s="252" t="s">
        <v>411</v>
      </c>
      <c r="B190" s="253" t="s">
        <v>128</v>
      </c>
      <c r="C190" s="254">
        <v>187</v>
      </c>
      <c r="D190" s="254"/>
      <c r="E190" s="254"/>
      <c r="F190" s="242">
        <f t="shared" si="2"/>
        <v>187</v>
      </c>
    </row>
    <row r="191" hidden="1" spans="1:6">
      <c r="A191" s="252" t="s">
        <v>412</v>
      </c>
      <c r="B191" s="253" t="s">
        <v>130</v>
      </c>
      <c r="C191" s="254"/>
      <c r="D191" s="254"/>
      <c r="E191" s="254"/>
      <c r="F191" s="242">
        <f t="shared" si="2"/>
        <v>0</v>
      </c>
    </row>
    <row r="192" hidden="1" spans="1:6">
      <c r="A192" s="252" t="s">
        <v>413</v>
      </c>
      <c r="B192" s="253" t="s">
        <v>132</v>
      </c>
      <c r="C192" s="254"/>
      <c r="D192" s="254"/>
      <c r="E192" s="254"/>
      <c r="F192" s="242">
        <f t="shared" si="2"/>
        <v>0</v>
      </c>
    </row>
    <row r="193" hidden="1" spans="1:6">
      <c r="A193" s="252" t="s">
        <v>414</v>
      </c>
      <c r="B193" s="253" t="s">
        <v>415</v>
      </c>
      <c r="C193" s="254"/>
      <c r="D193" s="254"/>
      <c r="E193" s="254"/>
      <c r="F193" s="242">
        <f t="shared" si="2"/>
        <v>0</v>
      </c>
    </row>
    <row r="194" spans="1:6">
      <c r="A194" s="252" t="s">
        <v>416</v>
      </c>
      <c r="B194" s="253" t="s">
        <v>417</v>
      </c>
      <c r="C194" s="254">
        <v>2</v>
      </c>
      <c r="D194" s="254"/>
      <c r="E194" s="254"/>
      <c r="F194" s="242">
        <f t="shared" si="2"/>
        <v>2</v>
      </c>
    </row>
    <row r="195" hidden="1" spans="1:6">
      <c r="A195" s="252" t="s">
        <v>418</v>
      </c>
      <c r="B195" s="253" t="s">
        <v>146</v>
      </c>
      <c r="C195" s="254"/>
      <c r="D195" s="254"/>
      <c r="E195" s="254"/>
      <c r="F195" s="242">
        <f t="shared" si="2"/>
        <v>0</v>
      </c>
    </row>
    <row r="196" spans="1:6">
      <c r="A196" s="252" t="s">
        <v>419</v>
      </c>
      <c r="B196" s="253" t="s">
        <v>420</v>
      </c>
      <c r="C196" s="254">
        <v>43</v>
      </c>
      <c r="D196" s="254"/>
      <c r="E196" s="254"/>
      <c r="F196" s="242">
        <f t="shared" si="2"/>
        <v>43</v>
      </c>
    </row>
    <row r="197" spans="1:6">
      <c r="A197" s="252" t="s">
        <v>421</v>
      </c>
      <c r="B197" s="253" t="s">
        <v>422</v>
      </c>
      <c r="C197" s="254">
        <f>SUM(C198:C202)</f>
        <v>0</v>
      </c>
      <c r="D197" s="254">
        <f>SUM(D198:D202)</f>
        <v>0</v>
      </c>
      <c r="E197" s="254">
        <f>SUM(E198:E202)</f>
        <v>0</v>
      </c>
      <c r="F197" s="242">
        <f t="shared" si="2"/>
        <v>0</v>
      </c>
    </row>
    <row r="198" hidden="1" spans="1:6">
      <c r="A198" s="252" t="s">
        <v>423</v>
      </c>
      <c r="B198" s="253" t="s">
        <v>128</v>
      </c>
      <c r="C198" s="254"/>
      <c r="D198" s="254"/>
      <c r="E198" s="254"/>
      <c r="F198" s="242">
        <f t="shared" si="2"/>
        <v>0</v>
      </c>
    </row>
    <row r="199" hidden="1" spans="1:6">
      <c r="A199" s="252" t="s">
        <v>424</v>
      </c>
      <c r="B199" s="253" t="s">
        <v>130</v>
      </c>
      <c r="C199" s="254"/>
      <c r="D199" s="254"/>
      <c r="E199" s="254"/>
      <c r="F199" s="242">
        <f t="shared" ref="F199:F262" si="3">SUM(C199+D199+E199)</f>
        <v>0</v>
      </c>
    </row>
    <row r="200" hidden="1" spans="1:6">
      <c r="A200" s="252" t="s">
        <v>425</v>
      </c>
      <c r="B200" s="253" t="s">
        <v>132</v>
      </c>
      <c r="C200" s="254"/>
      <c r="D200" s="254"/>
      <c r="E200" s="254"/>
      <c r="F200" s="242">
        <f t="shared" si="3"/>
        <v>0</v>
      </c>
    </row>
    <row r="201" hidden="1" spans="1:6">
      <c r="A201" s="252" t="s">
        <v>426</v>
      </c>
      <c r="B201" s="253" t="s">
        <v>146</v>
      </c>
      <c r="C201" s="254"/>
      <c r="D201" s="254"/>
      <c r="E201" s="254"/>
      <c r="F201" s="242">
        <f t="shared" si="3"/>
        <v>0</v>
      </c>
    </row>
    <row r="202" hidden="1" spans="1:6">
      <c r="A202" s="252" t="s">
        <v>427</v>
      </c>
      <c r="B202" s="253" t="s">
        <v>428</v>
      </c>
      <c r="C202" s="254"/>
      <c r="D202" s="254"/>
      <c r="E202" s="254"/>
      <c r="F202" s="242">
        <f t="shared" si="3"/>
        <v>0</v>
      </c>
    </row>
    <row r="203" spans="1:6">
      <c r="A203" s="252" t="s">
        <v>429</v>
      </c>
      <c r="B203" s="253" t="s">
        <v>430</v>
      </c>
      <c r="C203" s="254">
        <f>SUM(C204:C208)</f>
        <v>0</v>
      </c>
      <c r="D203" s="254">
        <f>SUM(D204:D208)</f>
        <v>0</v>
      </c>
      <c r="E203" s="254">
        <f>SUM(E204:E208)</f>
        <v>0</v>
      </c>
      <c r="F203" s="242">
        <f t="shared" si="3"/>
        <v>0</v>
      </c>
    </row>
    <row r="204" hidden="1" spans="1:6">
      <c r="A204" s="252" t="s">
        <v>431</v>
      </c>
      <c r="B204" s="253" t="s">
        <v>128</v>
      </c>
      <c r="C204" s="254"/>
      <c r="D204" s="254"/>
      <c r="E204" s="254"/>
      <c r="F204" s="242">
        <f t="shared" si="3"/>
        <v>0</v>
      </c>
    </row>
    <row r="205" hidden="1" spans="1:6">
      <c r="A205" s="252" t="s">
        <v>432</v>
      </c>
      <c r="B205" s="253" t="s">
        <v>130</v>
      </c>
      <c r="C205" s="254"/>
      <c r="D205" s="254"/>
      <c r="E205" s="254"/>
      <c r="F205" s="242">
        <f t="shared" si="3"/>
        <v>0</v>
      </c>
    </row>
    <row r="206" hidden="1" spans="1:6">
      <c r="A206" s="252" t="s">
        <v>433</v>
      </c>
      <c r="B206" s="253" t="s">
        <v>132</v>
      </c>
      <c r="C206" s="254"/>
      <c r="D206" s="254"/>
      <c r="E206" s="254"/>
      <c r="F206" s="242">
        <f t="shared" si="3"/>
        <v>0</v>
      </c>
    </row>
    <row r="207" hidden="1" spans="1:6">
      <c r="A207" s="252" t="s">
        <v>434</v>
      </c>
      <c r="B207" s="253" t="s">
        <v>146</v>
      </c>
      <c r="C207" s="254"/>
      <c r="D207" s="254"/>
      <c r="E207" s="254"/>
      <c r="F207" s="242">
        <f t="shared" si="3"/>
        <v>0</v>
      </c>
    </row>
    <row r="208" hidden="1" spans="1:6">
      <c r="A208" s="252" t="s">
        <v>435</v>
      </c>
      <c r="B208" s="253" t="s">
        <v>436</v>
      </c>
      <c r="C208" s="254"/>
      <c r="D208" s="254"/>
      <c r="E208" s="254"/>
      <c r="F208" s="242">
        <f t="shared" si="3"/>
        <v>0</v>
      </c>
    </row>
    <row r="209" spans="1:6">
      <c r="A209" s="252" t="s">
        <v>437</v>
      </c>
      <c r="B209" s="253" t="s">
        <v>438</v>
      </c>
      <c r="C209" s="254">
        <f>SUM(C210:C215)</f>
        <v>0</v>
      </c>
      <c r="D209" s="254">
        <f>SUM(D210:D215)</f>
        <v>0</v>
      </c>
      <c r="E209" s="254">
        <f>SUM(E210:E215)</f>
        <v>0</v>
      </c>
      <c r="F209" s="242">
        <f t="shared" si="3"/>
        <v>0</v>
      </c>
    </row>
    <row r="210" hidden="1" spans="1:6">
      <c r="A210" s="252" t="s">
        <v>439</v>
      </c>
      <c r="B210" s="253" t="s">
        <v>128</v>
      </c>
      <c r="C210" s="254"/>
      <c r="D210" s="254"/>
      <c r="E210" s="254"/>
      <c r="F210" s="242">
        <f t="shared" si="3"/>
        <v>0</v>
      </c>
    </row>
    <row r="211" hidden="1" spans="1:6">
      <c r="A211" s="252" t="s">
        <v>440</v>
      </c>
      <c r="B211" s="253" t="s">
        <v>130</v>
      </c>
      <c r="C211" s="254"/>
      <c r="D211" s="254"/>
      <c r="E211" s="254"/>
      <c r="F211" s="242">
        <f t="shared" si="3"/>
        <v>0</v>
      </c>
    </row>
    <row r="212" hidden="1" spans="1:6">
      <c r="A212" s="252" t="s">
        <v>441</v>
      </c>
      <c r="B212" s="253" t="s">
        <v>132</v>
      </c>
      <c r="C212" s="254"/>
      <c r="D212" s="254"/>
      <c r="E212" s="254"/>
      <c r="F212" s="242">
        <f t="shared" si="3"/>
        <v>0</v>
      </c>
    </row>
    <row r="213" hidden="1" spans="1:6">
      <c r="A213" s="252" t="s">
        <v>442</v>
      </c>
      <c r="B213" s="253" t="s">
        <v>443</v>
      </c>
      <c r="C213" s="254"/>
      <c r="D213" s="254"/>
      <c r="E213" s="254"/>
      <c r="F213" s="242">
        <f t="shared" si="3"/>
        <v>0</v>
      </c>
    </row>
    <row r="214" hidden="1" spans="1:6">
      <c r="A214" s="252" t="s">
        <v>444</v>
      </c>
      <c r="B214" s="253" t="s">
        <v>146</v>
      </c>
      <c r="C214" s="254"/>
      <c r="D214" s="254"/>
      <c r="E214" s="254"/>
      <c r="F214" s="242">
        <f t="shared" si="3"/>
        <v>0</v>
      </c>
    </row>
    <row r="215" hidden="1" spans="1:6">
      <c r="A215" s="252" t="s">
        <v>445</v>
      </c>
      <c r="B215" s="253" t="s">
        <v>446</v>
      </c>
      <c r="C215" s="254"/>
      <c r="D215" s="254"/>
      <c r="E215" s="254"/>
      <c r="F215" s="242">
        <f t="shared" si="3"/>
        <v>0</v>
      </c>
    </row>
    <row r="216" spans="1:6">
      <c r="A216" s="252" t="s">
        <v>447</v>
      </c>
      <c r="B216" s="253" t="s">
        <v>448</v>
      </c>
      <c r="C216" s="254">
        <f>SUM(C217:C230)</f>
        <v>36</v>
      </c>
      <c r="D216" s="254">
        <f>SUM(D217:D230)</f>
        <v>0</v>
      </c>
      <c r="E216" s="254">
        <f>SUM(E217:E230)</f>
        <v>0</v>
      </c>
      <c r="F216" s="242">
        <f t="shared" si="3"/>
        <v>36</v>
      </c>
    </row>
    <row r="217" hidden="1" spans="1:6">
      <c r="A217" s="252" t="s">
        <v>449</v>
      </c>
      <c r="B217" s="253" t="s">
        <v>128</v>
      </c>
      <c r="C217" s="254"/>
      <c r="D217" s="254"/>
      <c r="E217" s="254"/>
      <c r="F217" s="242">
        <f t="shared" si="3"/>
        <v>0</v>
      </c>
    </row>
    <row r="218" hidden="1" spans="1:6">
      <c r="A218" s="252" t="s">
        <v>450</v>
      </c>
      <c r="B218" s="253" t="s">
        <v>130</v>
      </c>
      <c r="C218" s="254"/>
      <c r="D218" s="254"/>
      <c r="E218" s="254"/>
      <c r="F218" s="242">
        <f t="shared" si="3"/>
        <v>0</v>
      </c>
    </row>
    <row r="219" hidden="1" spans="1:6">
      <c r="A219" s="252" t="s">
        <v>451</v>
      </c>
      <c r="B219" s="253" t="s">
        <v>132</v>
      </c>
      <c r="C219" s="254"/>
      <c r="D219" s="254"/>
      <c r="E219" s="254"/>
      <c r="F219" s="242">
        <f t="shared" si="3"/>
        <v>0</v>
      </c>
    </row>
    <row r="220" hidden="1" spans="1:6">
      <c r="A220" s="252" t="s">
        <v>452</v>
      </c>
      <c r="B220" s="253" t="s">
        <v>453</v>
      </c>
      <c r="C220" s="254"/>
      <c r="D220" s="254"/>
      <c r="E220" s="254"/>
      <c r="F220" s="242">
        <f t="shared" si="3"/>
        <v>0</v>
      </c>
    </row>
    <row r="221" hidden="1" spans="1:6">
      <c r="A221" s="252" t="s">
        <v>454</v>
      </c>
      <c r="B221" s="253" t="s">
        <v>455</v>
      </c>
      <c r="C221" s="254"/>
      <c r="D221" s="254"/>
      <c r="E221" s="254"/>
      <c r="F221" s="242">
        <f t="shared" si="3"/>
        <v>0</v>
      </c>
    </row>
    <row r="222" hidden="1" spans="1:6">
      <c r="A222" s="252" t="s">
        <v>456</v>
      </c>
      <c r="B222" s="253" t="s">
        <v>226</v>
      </c>
      <c r="C222" s="254"/>
      <c r="D222" s="254"/>
      <c r="E222" s="254"/>
      <c r="F222" s="242">
        <f t="shared" si="3"/>
        <v>0</v>
      </c>
    </row>
    <row r="223" hidden="1" spans="1:6">
      <c r="A223" s="252" t="s">
        <v>457</v>
      </c>
      <c r="B223" s="253" t="s">
        <v>458</v>
      </c>
      <c r="C223" s="254"/>
      <c r="D223" s="254"/>
      <c r="E223" s="254"/>
      <c r="F223" s="242">
        <f t="shared" si="3"/>
        <v>0</v>
      </c>
    </row>
    <row r="224" hidden="1" spans="1:6">
      <c r="A224" s="252" t="s">
        <v>459</v>
      </c>
      <c r="B224" s="253" t="s">
        <v>460</v>
      </c>
      <c r="C224" s="254"/>
      <c r="D224" s="254"/>
      <c r="E224" s="254"/>
      <c r="F224" s="242">
        <f t="shared" si="3"/>
        <v>0</v>
      </c>
    </row>
    <row r="225" hidden="1" spans="1:6">
      <c r="A225" s="252" t="s">
        <v>461</v>
      </c>
      <c r="B225" s="253" t="s">
        <v>462</v>
      </c>
      <c r="C225" s="254"/>
      <c r="D225" s="254"/>
      <c r="E225" s="254"/>
      <c r="F225" s="242">
        <f t="shared" si="3"/>
        <v>0</v>
      </c>
    </row>
    <row r="226" hidden="1" spans="1:6">
      <c r="A226" s="252" t="s">
        <v>463</v>
      </c>
      <c r="B226" s="253" t="s">
        <v>464</v>
      </c>
      <c r="C226" s="254"/>
      <c r="D226" s="254"/>
      <c r="E226" s="254"/>
      <c r="F226" s="242">
        <f t="shared" si="3"/>
        <v>0</v>
      </c>
    </row>
    <row r="227" hidden="1" spans="1:6">
      <c r="A227" s="252" t="s">
        <v>465</v>
      </c>
      <c r="B227" s="253" t="s">
        <v>466</v>
      </c>
      <c r="C227" s="254"/>
      <c r="D227" s="254"/>
      <c r="E227" s="254"/>
      <c r="F227" s="242">
        <f t="shared" si="3"/>
        <v>0</v>
      </c>
    </row>
    <row r="228" hidden="1" spans="1:6">
      <c r="A228" s="252" t="s">
        <v>467</v>
      </c>
      <c r="B228" s="253" t="s">
        <v>468</v>
      </c>
      <c r="C228" s="254"/>
      <c r="D228" s="254"/>
      <c r="E228" s="254"/>
      <c r="F228" s="242">
        <f t="shared" si="3"/>
        <v>0</v>
      </c>
    </row>
    <row r="229" hidden="1" spans="1:6">
      <c r="A229" s="252" t="s">
        <v>469</v>
      </c>
      <c r="B229" s="253" t="s">
        <v>146</v>
      </c>
      <c r="C229" s="254"/>
      <c r="D229" s="254"/>
      <c r="E229" s="254"/>
      <c r="F229" s="242">
        <f t="shared" si="3"/>
        <v>0</v>
      </c>
    </row>
    <row r="230" spans="1:6">
      <c r="A230" s="252" t="s">
        <v>470</v>
      </c>
      <c r="B230" s="253" t="s">
        <v>471</v>
      </c>
      <c r="C230" s="254">
        <v>36</v>
      </c>
      <c r="D230" s="254"/>
      <c r="E230" s="254"/>
      <c r="F230" s="242">
        <f t="shared" si="3"/>
        <v>36</v>
      </c>
    </row>
    <row r="231" spans="1:6">
      <c r="A231" s="252" t="s">
        <v>472</v>
      </c>
      <c r="B231" s="253" t="s">
        <v>473</v>
      </c>
      <c r="C231" s="254">
        <f>SUM(C232:C237)</f>
        <v>0</v>
      </c>
      <c r="D231" s="254">
        <f>SUM(D232:D237)</f>
        <v>0</v>
      </c>
      <c r="E231" s="254">
        <f>SUM(E232:E237)</f>
        <v>0</v>
      </c>
      <c r="F231" s="242">
        <f t="shared" si="3"/>
        <v>0</v>
      </c>
    </row>
    <row r="232" hidden="1" spans="1:6">
      <c r="A232" s="252" t="s">
        <v>474</v>
      </c>
      <c r="B232" s="253" t="s">
        <v>128</v>
      </c>
      <c r="C232" s="254"/>
      <c r="D232" s="254"/>
      <c r="E232" s="254"/>
      <c r="F232" s="242">
        <f t="shared" si="3"/>
        <v>0</v>
      </c>
    </row>
    <row r="233" hidden="1" spans="1:6">
      <c r="A233" s="252" t="s">
        <v>475</v>
      </c>
      <c r="B233" s="253" t="s">
        <v>130</v>
      </c>
      <c r="C233" s="254"/>
      <c r="D233" s="254"/>
      <c r="E233" s="254"/>
      <c r="F233" s="242">
        <f t="shared" si="3"/>
        <v>0</v>
      </c>
    </row>
    <row r="234" hidden="1" spans="1:6">
      <c r="A234" s="252" t="s">
        <v>476</v>
      </c>
      <c r="B234" s="253" t="s">
        <v>132</v>
      </c>
      <c r="C234" s="254"/>
      <c r="D234" s="254"/>
      <c r="E234" s="254"/>
      <c r="F234" s="242">
        <f t="shared" si="3"/>
        <v>0</v>
      </c>
    </row>
    <row r="235" hidden="1" spans="1:6">
      <c r="A235" s="252" t="s">
        <v>477</v>
      </c>
      <c r="B235" s="253" t="s">
        <v>385</v>
      </c>
      <c r="C235" s="254"/>
      <c r="D235" s="254"/>
      <c r="E235" s="254"/>
      <c r="F235" s="242">
        <f t="shared" si="3"/>
        <v>0</v>
      </c>
    </row>
    <row r="236" hidden="1" spans="1:6">
      <c r="A236" s="252" t="s">
        <v>478</v>
      </c>
      <c r="B236" s="253" t="s">
        <v>146</v>
      </c>
      <c r="C236" s="254"/>
      <c r="D236" s="254"/>
      <c r="E236" s="254"/>
      <c r="F236" s="242">
        <f t="shared" si="3"/>
        <v>0</v>
      </c>
    </row>
    <row r="237" hidden="1" spans="1:6">
      <c r="A237" s="252" t="s">
        <v>479</v>
      </c>
      <c r="B237" s="253" t="s">
        <v>480</v>
      </c>
      <c r="C237" s="254"/>
      <c r="D237" s="254"/>
      <c r="E237" s="254"/>
      <c r="F237" s="242">
        <f t="shared" si="3"/>
        <v>0</v>
      </c>
    </row>
    <row r="238" spans="1:6">
      <c r="A238" s="252" t="s">
        <v>481</v>
      </c>
      <c r="B238" s="253" t="s">
        <v>482</v>
      </c>
      <c r="C238" s="254">
        <f>SUM(C239:C243)</f>
        <v>297</v>
      </c>
      <c r="D238" s="254">
        <f>SUM(D239:D243)</f>
        <v>0</v>
      </c>
      <c r="E238" s="254">
        <f>SUM(E239:E243)</f>
        <v>0</v>
      </c>
      <c r="F238" s="242">
        <f t="shared" si="3"/>
        <v>297</v>
      </c>
    </row>
    <row r="239" spans="1:6">
      <c r="A239" s="252" t="s">
        <v>483</v>
      </c>
      <c r="B239" s="253" t="s">
        <v>128</v>
      </c>
      <c r="C239" s="254">
        <v>221</v>
      </c>
      <c r="D239" s="254"/>
      <c r="E239" s="254"/>
      <c r="F239" s="242">
        <f t="shared" si="3"/>
        <v>221</v>
      </c>
    </row>
    <row r="240" hidden="1" spans="1:6">
      <c r="A240" s="252" t="s">
        <v>484</v>
      </c>
      <c r="B240" s="253" t="s">
        <v>130</v>
      </c>
      <c r="C240" s="254"/>
      <c r="D240" s="254"/>
      <c r="E240" s="254"/>
      <c r="F240" s="242">
        <f t="shared" si="3"/>
        <v>0</v>
      </c>
    </row>
    <row r="241" hidden="1" spans="1:6">
      <c r="A241" s="252" t="s">
        <v>485</v>
      </c>
      <c r="B241" s="253" t="s">
        <v>132</v>
      </c>
      <c r="C241" s="254"/>
      <c r="D241" s="254"/>
      <c r="E241" s="254"/>
      <c r="F241" s="242">
        <f t="shared" si="3"/>
        <v>0</v>
      </c>
    </row>
    <row r="242" hidden="1" spans="1:6">
      <c r="A242" s="252" t="s">
        <v>486</v>
      </c>
      <c r="B242" s="253" t="s">
        <v>487</v>
      </c>
      <c r="C242" s="254"/>
      <c r="D242" s="254"/>
      <c r="E242" s="254"/>
      <c r="F242" s="242">
        <f t="shared" si="3"/>
        <v>0</v>
      </c>
    </row>
    <row r="243" spans="1:6">
      <c r="A243" s="252" t="s">
        <v>488</v>
      </c>
      <c r="B243" s="253" t="s">
        <v>489</v>
      </c>
      <c r="C243" s="254">
        <v>76</v>
      </c>
      <c r="D243" s="254"/>
      <c r="E243" s="254"/>
      <c r="F243" s="242">
        <f t="shared" si="3"/>
        <v>76</v>
      </c>
    </row>
    <row r="244" spans="1:6">
      <c r="A244" s="252" t="s">
        <v>490</v>
      </c>
      <c r="B244" s="253" t="s">
        <v>491</v>
      </c>
      <c r="C244" s="254">
        <f>SUM(C245:C246)</f>
        <v>0</v>
      </c>
      <c r="D244" s="254">
        <f>SUM(D245:D246)</f>
        <v>0</v>
      </c>
      <c r="E244" s="254">
        <f>SUM(E245:E246)</f>
        <v>0</v>
      </c>
      <c r="F244" s="242">
        <f t="shared" si="3"/>
        <v>0</v>
      </c>
    </row>
    <row r="245" hidden="1" spans="1:6">
      <c r="A245" s="252" t="s">
        <v>492</v>
      </c>
      <c r="B245" s="253" t="s">
        <v>493</v>
      </c>
      <c r="C245" s="254"/>
      <c r="D245" s="254"/>
      <c r="E245" s="254"/>
      <c r="F245" s="242">
        <f t="shared" si="3"/>
        <v>0</v>
      </c>
    </row>
    <row r="246" hidden="1" spans="1:6">
      <c r="A246" s="252" t="s">
        <v>494</v>
      </c>
      <c r="B246" s="253" t="s">
        <v>495</v>
      </c>
      <c r="C246" s="254"/>
      <c r="D246" s="254"/>
      <c r="E246" s="254"/>
      <c r="F246" s="242">
        <f t="shared" si="3"/>
        <v>0</v>
      </c>
    </row>
    <row r="247" spans="1:6">
      <c r="A247" s="252" t="s">
        <v>496</v>
      </c>
      <c r="B247" s="253" t="s">
        <v>497</v>
      </c>
      <c r="C247" s="254">
        <f>SUM(C248,C253,C255)</f>
        <v>0</v>
      </c>
      <c r="D247" s="254">
        <f>SUM(D248,D253,D255)</f>
        <v>0</v>
      </c>
      <c r="E247" s="254">
        <f>SUM(E248,E253,E255)</f>
        <v>0</v>
      </c>
      <c r="F247" s="242">
        <f t="shared" si="3"/>
        <v>0</v>
      </c>
    </row>
    <row r="248" spans="1:6">
      <c r="A248" s="252" t="s">
        <v>498</v>
      </c>
      <c r="B248" s="253" t="s">
        <v>499</v>
      </c>
      <c r="C248" s="254">
        <f>SUM(C249:C252)</f>
        <v>0</v>
      </c>
      <c r="D248" s="254">
        <f>SUM(D249:D252)</f>
        <v>0</v>
      </c>
      <c r="E248" s="254">
        <f>SUM(E249:E252)</f>
        <v>0</v>
      </c>
      <c r="F248" s="242">
        <f t="shared" si="3"/>
        <v>0</v>
      </c>
    </row>
    <row r="249" hidden="1" spans="1:6">
      <c r="A249" s="252" t="s">
        <v>500</v>
      </c>
      <c r="B249" s="253" t="s">
        <v>501</v>
      </c>
      <c r="C249" s="254"/>
      <c r="D249" s="254"/>
      <c r="E249" s="254"/>
      <c r="F249" s="242">
        <f t="shared" si="3"/>
        <v>0</v>
      </c>
    </row>
    <row r="250" hidden="1" spans="1:6">
      <c r="A250" s="252" t="s">
        <v>502</v>
      </c>
      <c r="B250" s="253" t="s">
        <v>503</v>
      </c>
      <c r="C250" s="254"/>
      <c r="D250" s="254"/>
      <c r="E250" s="254"/>
      <c r="F250" s="242">
        <f t="shared" si="3"/>
        <v>0</v>
      </c>
    </row>
    <row r="251" hidden="1" spans="1:6">
      <c r="A251" s="252" t="s">
        <v>504</v>
      </c>
      <c r="B251" s="253" t="s">
        <v>505</v>
      </c>
      <c r="C251" s="254"/>
      <c r="D251" s="254"/>
      <c r="E251" s="254"/>
      <c r="F251" s="242">
        <f t="shared" si="3"/>
        <v>0</v>
      </c>
    </row>
    <row r="252" hidden="1" spans="1:6">
      <c r="A252" s="252" t="s">
        <v>506</v>
      </c>
      <c r="B252" s="253" t="s">
        <v>507</v>
      </c>
      <c r="C252" s="254"/>
      <c r="D252" s="254"/>
      <c r="E252" s="254"/>
      <c r="F252" s="242">
        <f t="shared" si="3"/>
        <v>0</v>
      </c>
    </row>
    <row r="253" spans="1:6">
      <c r="A253" s="252" t="s">
        <v>508</v>
      </c>
      <c r="B253" s="253" t="s">
        <v>509</v>
      </c>
      <c r="C253" s="254">
        <f>SUM(C254)</f>
        <v>0</v>
      </c>
      <c r="D253" s="254">
        <f>SUM(D254)</f>
        <v>0</v>
      </c>
      <c r="E253" s="254">
        <f>SUM(E254)</f>
        <v>0</v>
      </c>
      <c r="F253" s="242">
        <f t="shared" si="3"/>
        <v>0</v>
      </c>
    </row>
    <row r="254" hidden="1" spans="1:6">
      <c r="A254" s="252" t="s">
        <v>510</v>
      </c>
      <c r="B254" s="253" t="s">
        <v>511</v>
      </c>
      <c r="C254" s="254"/>
      <c r="D254" s="254"/>
      <c r="E254" s="254"/>
      <c r="F254" s="242">
        <f t="shared" si="3"/>
        <v>0</v>
      </c>
    </row>
    <row r="255" spans="1:6">
      <c r="A255" s="252" t="s">
        <v>512</v>
      </c>
      <c r="B255" s="253" t="s">
        <v>513</v>
      </c>
      <c r="C255" s="254">
        <f>SUM(C256)</f>
        <v>0</v>
      </c>
      <c r="D255" s="254">
        <f>SUM(D256)</f>
        <v>0</v>
      </c>
      <c r="E255" s="254">
        <f>SUM(E256)</f>
        <v>0</v>
      </c>
      <c r="F255" s="242">
        <f t="shared" si="3"/>
        <v>0</v>
      </c>
    </row>
    <row r="256" hidden="1" spans="1:6">
      <c r="A256" s="252" t="s">
        <v>514</v>
      </c>
      <c r="B256" s="253" t="s">
        <v>515</v>
      </c>
      <c r="C256" s="254"/>
      <c r="D256" s="254"/>
      <c r="E256" s="254"/>
      <c r="F256" s="242">
        <f t="shared" si="3"/>
        <v>0</v>
      </c>
    </row>
    <row r="257" spans="1:6">
      <c r="A257" s="252" t="s">
        <v>516</v>
      </c>
      <c r="B257" s="253" t="s">
        <v>517</v>
      </c>
      <c r="C257" s="254">
        <f>SUM(C258,C262,C264,C266,C274)</f>
        <v>645</v>
      </c>
      <c r="D257" s="254">
        <f>SUM(D258,D262,D264,D266,D274)</f>
        <v>0</v>
      </c>
      <c r="E257" s="254">
        <f>SUM(E258,E262,E264,E266,E274)</f>
        <v>0</v>
      </c>
      <c r="F257" s="242">
        <f t="shared" si="3"/>
        <v>645</v>
      </c>
    </row>
    <row r="258" spans="1:6">
      <c r="A258" s="252" t="s">
        <v>518</v>
      </c>
      <c r="B258" s="253" t="s">
        <v>519</v>
      </c>
      <c r="C258" s="254">
        <f>SUM(C259:C261)</f>
        <v>0</v>
      </c>
      <c r="D258" s="254">
        <f>SUM(D259:D261)</f>
        <v>0</v>
      </c>
      <c r="E258" s="254">
        <f>SUM(E259:E261)</f>
        <v>0</v>
      </c>
      <c r="F258" s="242">
        <f t="shared" si="3"/>
        <v>0</v>
      </c>
    </row>
    <row r="259" hidden="1" spans="1:6">
      <c r="A259" s="252" t="s">
        <v>520</v>
      </c>
      <c r="B259" s="253" t="s">
        <v>521</v>
      </c>
      <c r="C259" s="254"/>
      <c r="D259" s="254"/>
      <c r="E259" s="254"/>
      <c r="F259" s="242">
        <f t="shared" si="3"/>
        <v>0</v>
      </c>
    </row>
    <row r="260" hidden="1" spans="1:6">
      <c r="A260" s="252" t="s">
        <v>522</v>
      </c>
      <c r="B260" s="253" t="s">
        <v>523</v>
      </c>
      <c r="C260" s="254"/>
      <c r="D260" s="254"/>
      <c r="E260" s="254"/>
      <c r="F260" s="242">
        <f t="shared" si="3"/>
        <v>0</v>
      </c>
    </row>
    <row r="261" hidden="1" spans="1:6">
      <c r="A261" s="252" t="s">
        <v>524</v>
      </c>
      <c r="B261" s="253" t="s">
        <v>525</v>
      </c>
      <c r="C261" s="254"/>
      <c r="D261" s="254"/>
      <c r="E261" s="254"/>
      <c r="F261" s="242">
        <f t="shared" si="3"/>
        <v>0</v>
      </c>
    </row>
    <row r="262" spans="1:6">
      <c r="A262" s="252" t="s">
        <v>526</v>
      </c>
      <c r="B262" s="253" t="s">
        <v>527</v>
      </c>
      <c r="C262" s="254">
        <f>SUM(C263)</f>
        <v>0</v>
      </c>
      <c r="D262" s="254">
        <f>SUM(D263)</f>
        <v>0</v>
      </c>
      <c r="E262" s="254">
        <f>SUM(E263)</f>
        <v>0</v>
      </c>
      <c r="F262" s="242">
        <f t="shared" si="3"/>
        <v>0</v>
      </c>
    </row>
    <row r="263" hidden="1" spans="1:6">
      <c r="A263" s="252" t="s">
        <v>528</v>
      </c>
      <c r="B263" s="253" t="s">
        <v>529</v>
      </c>
      <c r="C263" s="254"/>
      <c r="D263" s="254"/>
      <c r="E263" s="254"/>
      <c r="F263" s="242">
        <f t="shared" ref="F263:F326" si="4">SUM(C263+D263+E263)</f>
        <v>0</v>
      </c>
    </row>
    <row r="264" spans="1:6">
      <c r="A264" s="252" t="s">
        <v>530</v>
      </c>
      <c r="B264" s="253" t="s">
        <v>531</v>
      </c>
      <c r="C264" s="254">
        <f>SUM(C265)</f>
        <v>0</v>
      </c>
      <c r="D264" s="254">
        <f>SUM(D265)</f>
        <v>0</v>
      </c>
      <c r="E264" s="254">
        <f>SUM(E265)</f>
        <v>0</v>
      </c>
      <c r="F264" s="242">
        <f t="shared" si="4"/>
        <v>0</v>
      </c>
    </row>
    <row r="265" hidden="1" spans="1:6">
      <c r="A265" s="252" t="s">
        <v>532</v>
      </c>
      <c r="B265" s="253" t="s">
        <v>533</v>
      </c>
      <c r="C265" s="254"/>
      <c r="D265" s="254"/>
      <c r="E265" s="254"/>
      <c r="F265" s="242">
        <f t="shared" si="4"/>
        <v>0</v>
      </c>
    </row>
    <row r="266" spans="1:6">
      <c r="A266" s="252" t="s">
        <v>534</v>
      </c>
      <c r="B266" s="253" t="s">
        <v>535</v>
      </c>
      <c r="C266" s="254">
        <f>SUM(C267:C273)</f>
        <v>515</v>
      </c>
      <c r="D266" s="254">
        <f>SUM(D267:D273)</f>
        <v>0</v>
      </c>
      <c r="E266" s="254">
        <f>SUM(E267:E273)</f>
        <v>0</v>
      </c>
      <c r="F266" s="242">
        <f t="shared" si="4"/>
        <v>515</v>
      </c>
    </row>
    <row r="267" spans="1:6">
      <c r="A267" s="252" t="s">
        <v>536</v>
      </c>
      <c r="B267" s="253" t="s">
        <v>537</v>
      </c>
      <c r="C267" s="254">
        <v>139</v>
      </c>
      <c r="D267" s="254"/>
      <c r="E267" s="254"/>
      <c r="F267" s="242">
        <f t="shared" si="4"/>
        <v>139</v>
      </c>
    </row>
    <row r="268" hidden="1" spans="1:6">
      <c r="A268" s="252" t="s">
        <v>538</v>
      </c>
      <c r="B268" s="253" t="s">
        <v>539</v>
      </c>
      <c r="C268" s="254"/>
      <c r="D268" s="254"/>
      <c r="E268" s="254"/>
      <c r="F268" s="242">
        <f t="shared" si="4"/>
        <v>0</v>
      </c>
    </row>
    <row r="269" hidden="1" spans="1:6">
      <c r="A269" s="252" t="s">
        <v>540</v>
      </c>
      <c r="B269" s="253" t="s">
        <v>541</v>
      </c>
      <c r="C269" s="254"/>
      <c r="D269" s="254"/>
      <c r="E269" s="254"/>
      <c r="F269" s="242">
        <f t="shared" si="4"/>
        <v>0</v>
      </c>
    </row>
    <row r="270" hidden="1" spans="1:6">
      <c r="A270" s="252" t="s">
        <v>542</v>
      </c>
      <c r="B270" s="253" t="s">
        <v>543</v>
      </c>
      <c r="C270" s="254"/>
      <c r="D270" s="254"/>
      <c r="E270" s="254"/>
      <c r="F270" s="242">
        <f t="shared" si="4"/>
        <v>0</v>
      </c>
    </row>
    <row r="271" spans="1:6">
      <c r="A271" s="252" t="s">
        <v>544</v>
      </c>
      <c r="B271" s="253" t="s">
        <v>545</v>
      </c>
      <c r="C271" s="254">
        <v>227</v>
      </c>
      <c r="D271" s="254"/>
      <c r="E271" s="254"/>
      <c r="F271" s="242">
        <f t="shared" si="4"/>
        <v>227</v>
      </c>
    </row>
    <row r="272" hidden="1" spans="1:6">
      <c r="A272" s="252" t="s">
        <v>546</v>
      </c>
      <c r="B272" s="253" t="s">
        <v>547</v>
      </c>
      <c r="C272" s="254"/>
      <c r="D272" s="254"/>
      <c r="E272" s="254"/>
      <c r="F272" s="242">
        <f t="shared" si="4"/>
        <v>0</v>
      </c>
    </row>
    <row r="273" spans="1:6">
      <c r="A273" s="252" t="s">
        <v>548</v>
      </c>
      <c r="B273" s="253" t="s">
        <v>549</v>
      </c>
      <c r="C273" s="254">
        <v>149</v>
      </c>
      <c r="D273" s="254"/>
      <c r="E273" s="254"/>
      <c r="F273" s="242">
        <f t="shared" si="4"/>
        <v>149</v>
      </c>
    </row>
    <row r="274" spans="1:6">
      <c r="A274" s="252" t="s">
        <v>550</v>
      </c>
      <c r="B274" s="253" t="s">
        <v>551</v>
      </c>
      <c r="C274" s="254">
        <f>SUM(C275)</f>
        <v>130</v>
      </c>
      <c r="D274" s="254">
        <f>SUM(D275)</f>
        <v>0</v>
      </c>
      <c r="E274" s="254">
        <f>SUM(E275)</f>
        <v>0</v>
      </c>
      <c r="F274" s="242">
        <f t="shared" si="4"/>
        <v>130</v>
      </c>
    </row>
    <row r="275" spans="1:6">
      <c r="A275" s="256" t="s">
        <v>552</v>
      </c>
      <c r="B275" s="253" t="s">
        <v>553</v>
      </c>
      <c r="C275" s="254">
        <v>130</v>
      </c>
      <c r="D275" s="254"/>
      <c r="E275" s="254"/>
      <c r="F275" s="242">
        <f t="shared" si="4"/>
        <v>130</v>
      </c>
    </row>
    <row r="276" spans="1:6">
      <c r="A276" s="252" t="s">
        <v>554</v>
      </c>
      <c r="B276" s="253" t="s">
        <v>555</v>
      </c>
      <c r="C276" s="254">
        <f>SUM(C277,C280,C291,C298,C306,C315,C329,C339,C349,C357,C363)</f>
        <v>4443</v>
      </c>
      <c r="D276" s="254">
        <f>SUM(D277,D280,D291,D298,D306,D315,D329,D339,D349,D357,D363)</f>
        <v>0</v>
      </c>
      <c r="E276" s="254">
        <f>SUM(E277,E280,E291,E298,E306,E315,E329,E339,E349,E357,E363)</f>
        <v>0</v>
      </c>
      <c r="F276" s="242">
        <f t="shared" si="4"/>
        <v>4443</v>
      </c>
    </row>
    <row r="277" spans="1:6">
      <c r="A277" s="252" t="s">
        <v>556</v>
      </c>
      <c r="B277" s="253" t="s">
        <v>557</v>
      </c>
      <c r="C277" s="254">
        <f>SUM(C278:C279)</f>
        <v>0</v>
      </c>
      <c r="D277" s="254">
        <f>SUM(D278:D279)</f>
        <v>0</v>
      </c>
      <c r="E277" s="254">
        <f>SUM(E278:E279)</f>
        <v>0</v>
      </c>
      <c r="F277" s="242">
        <f t="shared" si="4"/>
        <v>0</v>
      </c>
    </row>
    <row r="278" hidden="1" spans="1:6">
      <c r="A278" s="252" t="s">
        <v>558</v>
      </c>
      <c r="B278" s="253" t="s">
        <v>559</v>
      </c>
      <c r="C278" s="254"/>
      <c r="D278" s="254"/>
      <c r="E278" s="254"/>
      <c r="F278" s="242">
        <f t="shared" si="4"/>
        <v>0</v>
      </c>
    </row>
    <row r="279" hidden="1" spans="1:6">
      <c r="A279" s="252" t="s">
        <v>560</v>
      </c>
      <c r="B279" s="253" t="s">
        <v>561</v>
      </c>
      <c r="C279" s="254"/>
      <c r="D279" s="254"/>
      <c r="E279" s="254"/>
      <c r="F279" s="242">
        <f t="shared" si="4"/>
        <v>0</v>
      </c>
    </row>
    <row r="280" spans="1:6">
      <c r="A280" s="252" t="s">
        <v>562</v>
      </c>
      <c r="B280" s="253" t="s">
        <v>563</v>
      </c>
      <c r="C280" s="254">
        <f>SUM(C281:C290)</f>
        <v>2282</v>
      </c>
      <c r="D280" s="254">
        <f>SUM(D281:D290)</f>
        <v>0</v>
      </c>
      <c r="E280" s="254">
        <f>SUM(E281:E290)</f>
        <v>0</v>
      </c>
      <c r="F280" s="242">
        <f t="shared" si="4"/>
        <v>2282</v>
      </c>
    </row>
    <row r="281" hidden="1" spans="1:6">
      <c r="A281" s="252" t="s">
        <v>564</v>
      </c>
      <c r="B281" s="253" t="s">
        <v>128</v>
      </c>
      <c r="C281" s="254"/>
      <c r="D281" s="254"/>
      <c r="E281" s="254"/>
      <c r="F281" s="242">
        <f t="shared" si="4"/>
        <v>0</v>
      </c>
    </row>
    <row r="282" hidden="1" spans="1:6">
      <c r="A282" s="252" t="s">
        <v>565</v>
      </c>
      <c r="B282" s="253" t="s">
        <v>130</v>
      </c>
      <c r="C282" s="254"/>
      <c r="D282" s="254"/>
      <c r="E282" s="254"/>
      <c r="F282" s="242">
        <f t="shared" si="4"/>
        <v>0</v>
      </c>
    </row>
    <row r="283" hidden="1" spans="1:6">
      <c r="A283" s="252" t="s">
        <v>566</v>
      </c>
      <c r="B283" s="253" t="s">
        <v>132</v>
      </c>
      <c r="C283" s="254"/>
      <c r="D283" s="254"/>
      <c r="E283" s="254"/>
      <c r="F283" s="242">
        <f t="shared" si="4"/>
        <v>0</v>
      </c>
    </row>
    <row r="284" hidden="1" spans="1:6">
      <c r="A284" s="252" t="s">
        <v>567</v>
      </c>
      <c r="B284" s="253" t="s">
        <v>226</v>
      </c>
      <c r="C284" s="254"/>
      <c r="D284" s="254"/>
      <c r="E284" s="254"/>
      <c r="F284" s="242">
        <f t="shared" si="4"/>
        <v>0</v>
      </c>
    </row>
    <row r="285" hidden="1" spans="1:6">
      <c r="A285" s="252" t="s">
        <v>568</v>
      </c>
      <c r="B285" s="253" t="s">
        <v>569</v>
      </c>
      <c r="C285" s="254"/>
      <c r="D285" s="254"/>
      <c r="E285" s="254"/>
      <c r="F285" s="242">
        <f t="shared" si="4"/>
        <v>0</v>
      </c>
    </row>
    <row r="286" hidden="1" spans="1:6">
      <c r="A286" s="252" t="s">
        <v>570</v>
      </c>
      <c r="B286" s="253" t="s">
        <v>571</v>
      </c>
      <c r="C286" s="254"/>
      <c r="D286" s="254"/>
      <c r="E286" s="254"/>
      <c r="F286" s="242">
        <f t="shared" si="4"/>
        <v>0</v>
      </c>
    </row>
    <row r="287" hidden="1" spans="1:6">
      <c r="A287" s="252" t="s">
        <v>572</v>
      </c>
      <c r="B287" s="253" t="s">
        <v>573</v>
      </c>
      <c r="C287" s="254"/>
      <c r="D287" s="254"/>
      <c r="E287" s="254"/>
      <c r="F287" s="242">
        <f t="shared" si="4"/>
        <v>0</v>
      </c>
    </row>
    <row r="288" hidden="1" spans="1:6">
      <c r="A288" s="252" t="s">
        <v>574</v>
      </c>
      <c r="B288" s="253" t="s">
        <v>575</v>
      </c>
      <c r="C288" s="254"/>
      <c r="D288" s="254"/>
      <c r="E288" s="254"/>
      <c r="F288" s="242">
        <f t="shared" si="4"/>
        <v>0</v>
      </c>
    </row>
    <row r="289" hidden="1" spans="1:6">
      <c r="A289" s="252" t="s">
        <v>576</v>
      </c>
      <c r="B289" s="253" t="s">
        <v>146</v>
      </c>
      <c r="C289" s="254"/>
      <c r="D289" s="254"/>
      <c r="E289" s="254"/>
      <c r="F289" s="242">
        <f t="shared" si="4"/>
        <v>0</v>
      </c>
    </row>
    <row r="290" spans="1:6">
      <c r="A290" s="252" t="s">
        <v>577</v>
      </c>
      <c r="B290" s="253" t="s">
        <v>578</v>
      </c>
      <c r="C290" s="254">
        <v>2282</v>
      </c>
      <c r="D290" s="254"/>
      <c r="E290" s="254"/>
      <c r="F290" s="242">
        <f t="shared" si="4"/>
        <v>2282</v>
      </c>
    </row>
    <row r="291" spans="1:6">
      <c r="A291" s="252" t="s">
        <v>579</v>
      </c>
      <c r="B291" s="253" t="s">
        <v>580</v>
      </c>
      <c r="C291" s="254">
        <f>SUM(C292:C297)</f>
        <v>0</v>
      </c>
      <c r="D291" s="254">
        <f>SUM(D292:D297)</f>
        <v>0</v>
      </c>
      <c r="E291" s="254">
        <f>SUM(E292:E297)</f>
        <v>0</v>
      </c>
      <c r="F291" s="242">
        <f t="shared" si="4"/>
        <v>0</v>
      </c>
    </row>
    <row r="292" hidden="1" spans="1:6">
      <c r="A292" s="252" t="s">
        <v>581</v>
      </c>
      <c r="B292" s="253" t="s">
        <v>128</v>
      </c>
      <c r="C292" s="254"/>
      <c r="D292" s="254"/>
      <c r="E292" s="254"/>
      <c r="F292" s="242">
        <f t="shared" si="4"/>
        <v>0</v>
      </c>
    </row>
    <row r="293" hidden="1" spans="1:6">
      <c r="A293" s="252" t="s">
        <v>582</v>
      </c>
      <c r="B293" s="253" t="s">
        <v>130</v>
      </c>
      <c r="C293" s="254"/>
      <c r="D293" s="254"/>
      <c r="E293" s="254"/>
      <c r="F293" s="242">
        <f t="shared" si="4"/>
        <v>0</v>
      </c>
    </row>
    <row r="294" hidden="1" spans="1:6">
      <c r="A294" s="252" t="s">
        <v>583</v>
      </c>
      <c r="B294" s="253" t="s">
        <v>132</v>
      </c>
      <c r="C294" s="254"/>
      <c r="D294" s="254"/>
      <c r="E294" s="254"/>
      <c r="F294" s="242">
        <f t="shared" si="4"/>
        <v>0</v>
      </c>
    </row>
    <row r="295" hidden="1" spans="1:6">
      <c r="A295" s="252" t="s">
        <v>584</v>
      </c>
      <c r="B295" s="253" t="s">
        <v>585</v>
      </c>
      <c r="C295" s="254"/>
      <c r="D295" s="254"/>
      <c r="E295" s="254"/>
      <c r="F295" s="242">
        <f t="shared" si="4"/>
        <v>0</v>
      </c>
    </row>
    <row r="296" hidden="1" spans="1:6">
      <c r="A296" s="252" t="s">
        <v>586</v>
      </c>
      <c r="B296" s="253" t="s">
        <v>146</v>
      </c>
      <c r="C296" s="254"/>
      <c r="D296" s="254"/>
      <c r="E296" s="254"/>
      <c r="F296" s="242">
        <f t="shared" si="4"/>
        <v>0</v>
      </c>
    </row>
    <row r="297" hidden="1" spans="1:6">
      <c r="A297" s="252" t="s">
        <v>587</v>
      </c>
      <c r="B297" s="253" t="s">
        <v>588</v>
      </c>
      <c r="C297" s="254"/>
      <c r="D297" s="254"/>
      <c r="E297" s="254"/>
      <c r="F297" s="242">
        <f t="shared" si="4"/>
        <v>0</v>
      </c>
    </row>
    <row r="298" spans="1:6">
      <c r="A298" s="252" t="s">
        <v>589</v>
      </c>
      <c r="B298" s="255" t="s">
        <v>590</v>
      </c>
      <c r="C298" s="254">
        <f>SUM(C299:C305)</f>
        <v>351</v>
      </c>
      <c r="D298" s="254">
        <f>SUM(D299:D305)</f>
        <v>0</v>
      </c>
      <c r="E298" s="254">
        <f>SUM(E299:E305)</f>
        <v>0</v>
      </c>
      <c r="F298" s="242">
        <f t="shared" si="4"/>
        <v>351</v>
      </c>
    </row>
    <row r="299" hidden="1" spans="1:6">
      <c r="A299" s="252" t="s">
        <v>591</v>
      </c>
      <c r="B299" s="253" t="s">
        <v>128</v>
      </c>
      <c r="C299" s="254"/>
      <c r="D299" s="254"/>
      <c r="E299" s="254"/>
      <c r="F299" s="242">
        <f t="shared" si="4"/>
        <v>0</v>
      </c>
    </row>
    <row r="300" hidden="1" spans="1:6">
      <c r="A300" s="252" t="s">
        <v>592</v>
      </c>
      <c r="B300" s="253" t="s">
        <v>130</v>
      </c>
      <c r="C300" s="254"/>
      <c r="D300" s="254"/>
      <c r="E300" s="254"/>
      <c r="F300" s="242">
        <f t="shared" si="4"/>
        <v>0</v>
      </c>
    </row>
    <row r="301" hidden="1" spans="1:6">
      <c r="A301" s="252" t="s">
        <v>593</v>
      </c>
      <c r="B301" s="253" t="s">
        <v>132</v>
      </c>
      <c r="C301" s="254"/>
      <c r="D301" s="254"/>
      <c r="E301" s="254"/>
      <c r="F301" s="242">
        <f t="shared" si="4"/>
        <v>0</v>
      </c>
    </row>
    <row r="302" hidden="1" spans="1:6">
      <c r="A302" s="252" t="s">
        <v>594</v>
      </c>
      <c r="B302" s="253" t="s">
        <v>595</v>
      </c>
      <c r="C302" s="254"/>
      <c r="D302" s="254"/>
      <c r="E302" s="254"/>
      <c r="F302" s="242">
        <f t="shared" si="4"/>
        <v>0</v>
      </c>
    </row>
    <row r="303" hidden="1" spans="1:6">
      <c r="A303" s="252" t="s">
        <v>596</v>
      </c>
      <c r="B303" s="253" t="s">
        <v>597</v>
      </c>
      <c r="C303" s="254"/>
      <c r="D303" s="254"/>
      <c r="E303" s="254"/>
      <c r="F303" s="242">
        <f t="shared" si="4"/>
        <v>0</v>
      </c>
    </row>
    <row r="304" hidden="1" spans="1:6">
      <c r="A304" s="252" t="s">
        <v>598</v>
      </c>
      <c r="B304" s="253" t="s">
        <v>146</v>
      </c>
      <c r="C304" s="254"/>
      <c r="D304" s="254"/>
      <c r="E304" s="254"/>
      <c r="F304" s="242">
        <f t="shared" si="4"/>
        <v>0</v>
      </c>
    </row>
    <row r="305" spans="1:6">
      <c r="A305" s="252" t="s">
        <v>599</v>
      </c>
      <c r="B305" s="253" t="s">
        <v>600</v>
      </c>
      <c r="C305" s="254">
        <v>351</v>
      </c>
      <c r="D305" s="254"/>
      <c r="E305" s="254"/>
      <c r="F305" s="242">
        <f t="shared" si="4"/>
        <v>351</v>
      </c>
    </row>
    <row r="306" spans="1:6">
      <c r="A306" s="252" t="s">
        <v>601</v>
      </c>
      <c r="B306" s="253" t="s">
        <v>602</v>
      </c>
      <c r="C306" s="254">
        <f>SUM(C307:C314)</f>
        <v>934</v>
      </c>
      <c r="D306" s="254">
        <f>SUM(D307:D314)</f>
        <v>0</v>
      </c>
      <c r="E306" s="254">
        <f>SUM(E307:E314)</f>
        <v>0</v>
      </c>
      <c r="F306" s="242">
        <f t="shared" si="4"/>
        <v>934</v>
      </c>
    </row>
    <row r="307" hidden="1" spans="1:6">
      <c r="A307" s="252" t="s">
        <v>603</v>
      </c>
      <c r="B307" s="253" t="s">
        <v>128</v>
      </c>
      <c r="C307" s="254"/>
      <c r="D307" s="254"/>
      <c r="E307" s="254"/>
      <c r="F307" s="242">
        <f t="shared" si="4"/>
        <v>0</v>
      </c>
    </row>
    <row r="308" hidden="1" spans="1:6">
      <c r="A308" s="252" t="s">
        <v>604</v>
      </c>
      <c r="B308" s="253" t="s">
        <v>130</v>
      </c>
      <c r="C308" s="254"/>
      <c r="D308" s="254"/>
      <c r="E308" s="254"/>
      <c r="F308" s="242">
        <f t="shared" si="4"/>
        <v>0</v>
      </c>
    </row>
    <row r="309" hidden="1" spans="1:6">
      <c r="A309" s="252" t="s">
        <v>605</v>
      </c>
      <c r="B309" s="253" t="s">
        <v>132</v>
      </c>
      <c r="C309" s="254"/>
      <c r="D309" s="254"/>
      <c r="E309" s="254"/>
      <c r="F309" s="242">
        <f t="shared" si="4"/>
        <v>0</v>
      </c>
    </row>
    <row r="310" hidden="1" spans="1:6">
      <c r="A310" s="252" t="s">
        <v>606</v>
      </c>
      <c r="B310" s="253" t="s">
        <v>607</v>
      </c>
      <c r="C310" s="254"/>
      <c r="D310" s="254"/>
      <c r="E310" s="254"/>
      <c r="F310" s="242">
        <f t="shared" si="4"/>
        <v>0</v>
      </c>
    </row>
    <row r="311" hidden="1" spans="1:6">
      <c r="A311" s="252" t="s">
        <v>608</v>
      </c>
      <c r="B311" s="253" t="s">
        <v>609</v>
      </c>
      <c r="C311" s="254"/>
      <c r="D311" s="254"/>
      <c r="E311" s="254"/>
      <c r="F311" s="242">
        <f t="shared" si="4"/>
        <v>0</v>
      </c>
    </row>
    <row r="312" hidden="1" spans="1:6">
      <c r="A312" s="252" t="s">
        <v>610</v>
      </c>
      <c r="B312" s="253" t="s">
        <v>611</v>
      </c>
      <c r="C312" s="254"/>
      <c r="D312" s="254"/>
      <c r="E312" s="254"/>
      <c r="F312" s="242">
        <f t="shared" si="4"/>
        <v>0</v>
      </c>
    </row>
    <row r="313" hidden="1" spans="1:6">
      <c r="A313" s="252" t="s">
        <v>612</v>
      </c>
      <c r="B313" s="253" t="s">
        <v>146</v>
      </c>
      <c r="C313" s="254"/>
      <c r="D313" s="254"/>
      <c r="E313" s="254"/>
      <c r="F313" s="242">
        <f t="shared" si="4"/>
        <v>0</v>
      </c>
    </row>
    <row r="314" spans="1:6">
      <c r="A314" s="252" t="s">
        <v>613</v>
      </c>
      <c r="B314" s="253" t="s">
        <v>614</v>
      </c>
      <c r="C314" s="254">
        <v>934</v>
      </c>
      <c r="D314" s="254"/>
      <c r="E314" s="254"/>
      <c r="F314" s="242">
        <f t="shared" si="4"/>
        <v>934</v>
      </c>
    </row>
    <row r="315" spans="1:6">
      <c r="A315" s="252" t="s">
        <v>615</v>
      </c>
      <c r="B315" s="253" t="s">
        <v>616</v>
      </c>
      <c r="C315" s="254">
        <f>SUM(C316:C328)</f>
        <v>876</v>
      </c>
      <c r="D315" s="254">
        <f>SUM(D316:D328)</f>
        <v>0</v>
      </c>
      <c r="E315" s="254">
        <f>SUM(E316:E328)</f>
        <v>0</v>
      </c>
      <c r="F315" s="242">
        <f t="shared" si="4"/>
        <v>876</v>
      </c>
    </row>
    <row r="316" spans="1:6">
      <c r="A316" s="252" t="s">
        <v>617</v>
      </c>
      <c r="B316" s="253" t="s">
        <v>128</v>
      </c>
      <c r="C316" s="254">
        <v>521</v>
      </c>
      <c r="D316" s="254"/>
      <c r="E316" s="254"/>
      <c r="F316" s="242">
        <f t="shared" si="4"/>
        <v>521</v>
      </c>
    </row>
    <row r="317" hidden="1" spans="1:6">
      <c r="A317" s="252" t="s">
        <v>618</v>
      </c>
      <c r="B317" s="253" t="s">
        <v>130</v>
      </c>
      <c r="C317" s="254"/>
      <c r="D317" s="254"/>
      <c r="E317" s="254"/>
      <c r="F317" s="242">
        <f t="shared" si="4"/>
        <v>0</v>
      </c>
    </row>
    <row r="318" hidden="1" spans="1:6">
      <c r="A318" s="252" t="s">
        <v>619</v>
      </c>
      <c r="B318" s="253" t="s">
        <v>132</v>
      </c>
      <c r="C318" s="254"/>
      <c r="D318" s="254"/>
      <c r="E318" s="254"/>
      <c r="F318" s="242">
        <f t="shared" si="4"/>
        <v>0</v>
      </c>
    </row>
    <row r="319" spans="1:6">
      <c r="A319" s="252" t="s">
        <v>620</v>
      </c>
      <c r="B319" s="253" t="s">
        <v>621</v>
      </c>
      <c r="C319" s="254">
        <v>17</v>
      </c>
      <c r="D319" s="254"/>
      <c r="E319" s="254"/>
      <c r="F319" s="242">
        <f t="shared" si="4"/>
        <v>17</v>
      </c>
    </row>
    <row r="320" spans="1:6">
      <c r="A320" s="252" t="s">
        <v>622</v>
      </c>
      <c r="B320" s="253" t="s">
        <v>623</v>
      </c>
      <c r="C320" s="254">
        <v>19</v>
      </c>
      <c r="D320" s="254"/>
      <c r="E320" s="254"/>
      <c r="F320" s="242">
        <f t="shared" si="4"/>
        <v>19</v>
      </c>
    </row>
    <row r="321" hidden="1" spans="1:6">
      <c r="A321" s="252" t="s">
        <v>624</v>
      </c>
      <c r="B321" s="253" t="s">
        <v>625</v>
      </c>
      <c r="C321" s="254"/>
      <c r="D321" s="254"/>
      <c r="E321" s="254"/>
      <c r="F321" s="242">
        <f t="shared" si="4"/>
        <v>0</v>
      </c>
    </row>
    <row r="322" spans="1:6">
      <c r="A322" s="252" t="s">
        <v>626</v>
      </c>
      <c r="B322" s="255" t="s">
        <v>627</v>
      </c>
      <c r="C322" s="254">
        <v>42</v>
      </c>
      <c r="D322" s="254"/>
      <c r="E322" s="254"/>
      <c r="F322" s="242">
        <f t="shared" si="4"/>
        <v>42</v>
      </c>
    </row>
    <row r="323" hidden="1" spans="1:6">
      <c r="A323" s="252" t="s">
        <v>628</v>
      </c>
      <c r="B323" s="253" t="s">
        <v>629</v>
      </c>
      <c r="C323" s="254"/>
      <c r="D323" s="254"/>
      <c r="E323" s="254"/>
      <c r="F323" s="242">
        <f t="shared" si="4"/>
        <v>0</v>
      </c>
    </row>
    <row r="324" spans="1:6">
      <c r="A324" s="252" t="s">
        <v>630</v>
      </c>
      <c r="B324" s="253" t="s">
        <v>631</v>
      </c>
      <c r="C324" s="254">
        <v>15</v>
      </c>
      <c r="D324" s="254"/>
      <c r="E324" s="254"/>
      <c r="F324" s="242">
        <f t="shared" si="4"/>
        <v>15</v>
      </c>
    </row>
    <row r="325" hidden="1" spans="1:6">
      <c r="A325" s="252" t="s">
        <v>632</v>
      </c>
      <c r="B325" s="253" t="s">
        <v>633</v>
      </c>
      <c r="C325" s="254"/>
      <c r="D325" s="254"/>
      <c r="E325" s="254"/>
      <c r="F325" s="242">
        <f t="shared" si="4"/>
        <v>0</v>
      </c>
    </row>
    <row r="326" hidden="1" spans="1:6">
      <c r="A326" s="252" t="s">
        <v>634</v>
      </c>
      <c r="B326" s="253" t="s">
        <v>226</v>
      </c>
      <c r="C326" s="254"/>
      <c r="D326" s="254"/>
      <c r="E326" s="254"/>
      <c r="F326" s="242">
        <f t="shared" si="4"/>
        <v>0</v>
      </c>
    </row>
    <row r="327" hidden="1" spans="1:6">
      <c r="A327" s="252" t="s">
        <v>635</v>
      </c>
      <c r="B327" s="253" t="s">
        <v>146</v>
      </c>
      <c r="C327" s="254"/>
      <c r="D327" s="254"/>
      <c r="E327" s="254"/>
      <c r="F327" s="242">
        <f t="shared" ref="F327:F390" si="5">SUM(C327+D327+E327)</f>
        <v>0</v>
      </c>
    </row>
    <row r="328" spans="1:6">
      <c r="A328" s="252" t="s">
        <v>636</v>
      </c>
      <c r="B328" s="253" t="s">
        <v>637</v>
      </c>
      <c r="C328" s="254">
        <v>262</v>
      </c>
      <c r="D328" s="254"/>
      <c r="E328" s="254"/>
      <c r="F328" s="242">
        <f t="shared" si="5"/>
        <v>262</v>
      </c>
    </row>
    <row r="329" spans="1:6">
      <c r="A329" s="252" t="s">
        <v>638</v>
      </c>
      <c r="B329" s="255" t="s">
        <v>639</v>
      </c>
      <c r="C329" s="254">
        <f>SUM(C330:C338)</f>
        <v>0</v>
      </c>
      <c r="D329" s="254">
        <f>SUM(D330:D338)</f>
        <v>0</v>
      </c>
      <c r="E329" s="254">
        <f>SUM(E330:E338)</f>
        <v>0</v>
      </c>
      <c r="F329" s="242">
        <f t="shared" si="5"/>
        <v>0</v>
      </c>
    </row>
    <row r="330" hidden="1" spans="1:6">
      <c r="A330" s="252" t="s">
        <v>640</v>
      </c>
      <c r="B330" s="253" t="s">
        <v>128</v>
      </c>
      <c r="C330" s="254"/>
      <c r="D330" s="254"/>
      <c r="E330" s="254"/>
      <c r="F330" s="242">
        <f t="shared" si="5"/>
        <v>0</v>
      </c>
    </row>
    <row r="331" hidden="1" spans="1:6">
      <c r="A331" s="252" t="s">
        <v>641</v>
      </c>
      <c r="B331" s="253" t="s">
        <v>130</v>
      </c>
      <c r="C331" s="254"/>
      <c r="D331" s="254"/>
      <c r="E331" s="254"/>
      <c r="F331" s="242">
        <f t="shared" si="5"/>
        <v>0</v>
      </c>
    </row>
    <row r="332" hidden="1" spans="1:6">
      <c r="A332" s="252" t="s">
        <v>642</v>
      </c>
      <c r="B332" s="253" t="s">
        <v>132</v>
      </c>
      <c r="C332" s="254"/>
      <c r="D332" s="254"/>
      <c r="E332" s="254"/>
      <c r="F332" s="242">
        <f t="shared" si="5"/>
        <v>0</v>
      </c>
    </row>
    <row r="333" hidden="1" spans="1:6">
      <c r="A333" s="252" t="s">
        <v>643</v>
      </c>
      <c r="B333" s="253" t="s">
        <v>644</v>
      </c>
      <c r="C333" s="254"/>
      <c r="D333" s="254"/>
      <c r="E333" s="254"/>
      <c r="F333" s="242">
        <f t="shared" si="5"/>
        <v>0</v>
      </c>
    </row>
    <row r="334" hidden="1" spans="1:6">
      <c r="A334" s="252" t="s">
        <v>645</v>
      </c>
      <c r="B334" s="253" t="s">
        <v>646</v>
      </c>
      <c r="C334" s="254"/>
      <c r="D334" s="254"/>
      <c r="E334" s="254"/>
      <c r="F334" s="242">
        <f t="shared" si="5"/>
        <v>0</v>
      </c>
    </row>
    <row r="335" hidden="1" spans="1:6">
      <c r="A335" s="252" t="s">
        <v>647</v>
      </c>
      <c r="B335" s="253" t="s">
        <v>648</v>
      </c>
      <c r="C335" s="254"/>
      <c r="D335" s="254"/>
      <c r="E335" s="254"/>
      <c r="F335" s="242">
        <f t="shared" si="5"/>
        <v>0</v>
      </c>
    </row>
    <row r="336" hidden="1" spans="1:6">
      <c r="A336" s="252" t="s">
        <v>649</v>
      </c>
      <c r="B336" s="253" t="s">
        <v>226</v>
      </c>
      <c r="C336" s="254"/>
      <c r="D336" s="254"/>
      <c r="E336" s="254"/>
      <c r="F336" s="242">
        <f t="shared" si="5"/>
        <v>0</v>
      </c>
    </row>
    <row r="337" hidden="1" spans="1:6">
      <c r="A337" s="252" t="s">
        <v>650</v>
      </c>
      <c r="B337" s="253" t="s">
        <v>146</v>
      </c>
      <c r="C337" s="254"/>
      <c r="D337" s="254"/>
      <c r="E337" s="254"/>
      <c r="F337" s="242">
        <f t="shared" si="5"/>
        <v>0</v>
      </c>
    </row>
    <row r="338" hidden="1" spans="1:6">
      <c r="A338" s="252" t="s">
        <v>651</v>
      </c>
      <c r="B338" s="253" t="s">
        <v>652</v>
      </c>
      <c r="C338" s="254"/>
      <c r="D338" s="254"/>
      <c r="E338" s="254"/>
      <c r="F338" s="242">
        <f t="shared" si="5"/>
        <v>0</v>
      </c>
    </row>
    <row r="339" spans="1:6">
      <c r="A339" s="252" t="s">
        <v>653</v>
      </c>
      <c r="B339" s="253" t="s">
        <v>654</v>
      </c>
      <c r="C339" s="254">
        <f>SUM(C340:C348)</f>
        <v>0</v>
      </c>
      <c r="D339" s="254">
        <f>SUM(D340:D348)</f>
        <v>0</v>
      </c>
      <c r="E339" s="254">
        <f>SUM(E340:E348)</f>
        <v>0</v>
      </c>
      <c r="F339" s="242">
        <f t="shared" si="5"/>
        <v>0</v>
      </c>
    </row>
    <row r="340" hidden="1" spans="1:6">
      <c r="A340" s="252" t="s">
        <v>655</v>
      </c>
      <c r="B340" s="253" t="s">
        <v>128</v>
      </c>
      <c r="C340" s="254"/>
      <c r="D340" s="254"/>
      <c r="E340" s="254"/>
      <c r="F340" s="242">
        <f t="shared" si="5"/>
        <v>0</v>
      </c>
    </row>
    <row r="341" hidden="1" spans="1:6">
      <c r="A341" s="252" t="s">
        <v>656</v>
      </c>
      <c r="B341" s="253" t="s">
        <v>130</v>
      </c>
      <c r="C341" s="254"/>
      <c r="D341" s="254"/>
      <c r="E341" s="254"/>
      <c r="F341" s="242">
        <f t="shared" si="5"/>
        <v>0</v>
      </c>
    </row>
    <row r="342" hidden="1" spans="1:6">
      <c r="A342" s="252" t="s">
        <v>657</v>
      </c>
      <c r="B342" s="253" t="s">
        <v>132</v>
      </c>
      <c r="C342" s="254"/>
      <c r="D342" s="254"/>
      <c r="E342" s="254"/>
      <c r="F342" s="242">
        <f t="shared" si="5"/>
        <v>0</v>
      </c>
    </row>
    <row r="343" hidden="1" spans="1:6">
      <c r="A343" s="252" t="s">
        <v>658</v>
      </c>
      <c r="B343" s="253" t="s">
        <v>659</v>
      </c>
      <c r="C343" s="254"/>
      <c r="D343" s="254"/>
      <c r="E343" s="254"/>
      <c r="F343" s="242">
        <f t="shared" si="5"/>
        <v>0</v>
      </c>
    </row>
    <row r="344" hidden="1" spans="1:6">
      <c r="A344" s="252" t="s">
        <v>660</v>
      </c>
      <c r="B344" s="253" t="s">
        <v>661</v>
      </c>
      <c r="C344" s="254"/>
      <c r="D344" s="254"/>
      <c r="E344" s="254"/>
      <c r="F344" s="242">
        <f t="shared" si="5"/>
        <v>0</v>
      </c>
    </row>
    <row r="345" hidden="1" spans="1:6">
      <c r="A345" s="252" t="s">
        <v>662</v>
      </c>
      <c r="B345" s="253" t="s">
        <v>663</v>
      </c>
      <c r="C345" s="254"/>
      <c r="D345" s="254"/>
      <c r="E345" s="254"/>
      <c r="F345" s="242">
        <f t="shared" si="5"/>
        <v>0</v>
      </c>
    </row>
    <row r="346" hidden="1" spans="1:6">
      <c r="A346" s="252" t="s">
        <v>664</v>
      </c>
      <c r="B346" s="253" t="s">
        <v>226</v>
      </c>
      <c r="C346" s="254"/>
      <c r="D346" s="254"/>
      <c r="E346" s="254"/>
      <c r="F346" s="242">
        <f t="shared" si="5"/>
        <v>0</v>
      </c>
    </row>
    <row r="347" hidden="1" spans="1:6">
      <c r="A347" s="252" t="s">
        <v>665</v>
      </c>
      <c r="B347" s="253" t="s">
        <v>146</v>
      </c>
      <c r="C347" s="254"/>
      <c r="D347" s="254"/>
      <c r="E347" s="254"/>
      <c r="F347" s="242">
        <f t="shared" si="5"/>
        <v>0</v>
      </c>
    </row>
    <row r="348" hidden="1" spans="1:6">
      <c r="A348" s="252" t="s">
        <v>666</v>
      </c>
      <c r="B348" s="253" t="s">
        <v>667</v>
      </c>
      <c r="C348" s="254"/>
      <c r="D348" s="254"/>
      <c r="E348" s="254"/>
      <c r="F348" s="242">
        <f t="shared" si="5"/>
        <v>0</v>
      </c>
    </row>
    <row r="349" spans="1:6">
      <c r="A349" s="252" t="s">
        <v>668</v>
      </c>
      <c r="B349" s="253" t="s">
        <v>669</v>
      </c>
      <c r="C349" s="254">
        <f>SUM(C350:C356)</f>
        <v>0</v>
      </c>
      <c r="D349" s="254">
        <f>SUM(D350:D356)</f>
        <v>0</v>
      </c>
      <c r="E349" s="254">
        <f>SUM(E350:E356)</f>
        <v>0</v>
      </c>
      <c r="F349" s="242">
        <f t="shared" si="5"/>
        <v>0</v>
      </c>
    </row>
    <row r="350" hidden="1" spans="1:6">
      <c r="A350" s="252" t="s">
        <v>670</v>
      </c>
      <c r="B350" s="253" t="s">
        <v>128</v>
      </c>
      <c r="C350" s="254"/>
      <c r="D350" s="254"/>
      <c r="E350" s="254"/>
      <c r="F350" s="242">
        <f t="shared" si="5"/>
        <v>0</v>
      </c>
    </row>
    <row r="351" hidden="1" spans="1:6">
      <c r="A351" s="252" t="s">
        <v>671</v>
      </c>
      <c r="B351" s="253" t="s">
        <v>130</v>
      </c>
      <c r="C351" s="254"/>
      <c r="D351" s="254"/>
      <c r="E351" s="254"/>
      <c r="F351" s="242">
        <f t="shared" si="5"/>
        <v>0</v>
      </c>
    </row>
    <row r="352" hidden="1" spans="1:6">
      <c r="A352" s="252" t="s">
        <v>672</v>
      </c>
      <c r="B352" s="255" t="s">
        <v>132</v>
      </c>
      <c r="C352" s="254"/>
      <c r="D352" s="254"/>
      <c r="E352" s="254"/>
      <c r="F352" s="242">
        <f t="shared" si="5"/>
        <v>0</v>
      </c>
    </row>
    <row r="353" hidden="1" spans="1:6">
      <c r="A353" s="252" t="s">
        <v>673</v>
      </c>
      <c r="B353" s="255" t="s">
        <v>674</v>
      </c>
      <c r="C353" s="254"/>
      <c r="D353" s="254"/>
      <c r="E353" s="254"/>
      <c r="F353" s="242">
        <f t="shared" si="5"/>
        <v>0</v>
      </c>
    </row>
    <row r="354" hidden="1" spans="1:6">
      <c r="A354" s="252" t="s">
        <v>675</v>
      </c>
      <c r="B354" s="253" t="s">
        <v>676</v>
      </c>
      <c r="C354" s="254"/>
      <c r="D354" s="254"/>
      <c r="E354" s="254"/>
      <c r="F354" s="242">
        <f t="shared" si="5"/>
        <v>0</v>
      </c>
    </row>
    <row r="355" hidden="1" spans="1:6">
      <c r="A355" s="252" t="s">
        <v>677</v>
      </c>
      <c r="B355" s="253" t="s">
        <v>146</v>
      </c>
      <c r="C355" s="254"/>
      <c r="D355" s="254"/>
      <c r="E355" s="254"/>
      <c r="F355" s="242">
        <f t="shared" si="5"/>
        <v>0</v>
      </c>
    </row>
    <row r="356" hidden="1" spans="1:6">
      <c r="A356" s="252" t="s">
        <v>678</v>
      </c>
      <c r="B356" s="253" t="s">
        <v>679</v>
      </c>
      <c r="C356" s="254"/>
      <c r="D356" s="254"/>
      <c r="E356" s="254"/>
      <c r="F356" s="242">
        <f t="shared" si="5"/>
        <v>0</v>
      </c>
    </row>
    <row r="357" spans="1:6">
      <c r="A357" s="252" t="s">
        <v>680</v>
      </c>
      <c r="B357" s="253" t="s">
        <v>681</v>
      </c>
      <c r="C357" s="254">
        <f>SUM(C358:C362)</f>
        <v>0</v>
      </c>
      <c r="D357" s="254">
        <f>SUM(D358:D362)</f>
        <v>0</v>
      </c>
      <c r="E357" s="254">
        <f>SUM(E358:E362)</f>
        <v>0</v>
      </c>
      <c r="F357" s="242">
        <f t="shared" si="5"/>
        <v>0</v>
      </c>
    </row>
    <row r="358" hidden="1" spans="1:6">
      <c r="A358" s="252" t="s">
        <v>682</v>
      </c>
      <c r="B358" s="253" t="s">
        <v>128</v>
      </c>
      <c r="C358" s="254"/>
      <c r="D358" s="254"/>
      <c r="E358" s="254"/>
      <c r="F358" s="242">
        <f t="shared" si="5"/>
        <v>0</v>
      </c>
    </row>
    <row r="359" hidden="1" spans="1:6">
      <c r="A359" s="252" t="s">
        <v>683</v>
      </c>
      <c r="B359" s="253" t="s">
        <v>130</v>
      </c>
      <c r="C359" s="254"/>
      <c r="D359" s="254"/>
      <c r="E359" s="254"/>
      <c r="F359" s="242">
        <f t="shared" si="5"/>
        <v>0</v>
      </c>
    </row>
    <row r="360" hidden="1" spans="1:6">
      <c r="A360" s="252" t="s">
        <v>684</v>
      </c>
      <c r="B360" s="253" t="s">
        <v>226</v>
      </c>
      <c r="C360" s="254"/>
      <c r="D360" s="254"/>
      <c r="E360" s="254"/>
      <c r="F360" s="242">
        <f t="shared" si="5"/>
        <v>0</v>
      </c>
    </row>
    <row r="361" hidden="1" spans="1:6">
      <c r="A361" s="252" t="s">
        <v>685</v>
      </c>
      <c r="B361" s="253" t="s">
        <v>686</v>
      </c>
      <c r="C361" s="254"/>
      <c r="D361" s="254"/>
      <c r="E361" s="254"/>
      <c r="F361" s="242">
        <f t="shared" si="5"/>
        <v>0</v>
      </c>
    </row>
    <row r="362" hidden="1" spans="1:6">
      <c r="A362" s="252" t="s">
        <v>687</v>
      </c>
      <c r="B362" s="253" t="s">
        <v>688</v>
      </c>
      <c r="C362" s="254"/>
      <c r="D362" s="254"/>
      <c r="E362" s="254"/>
      <c r="F362" s="242">
        <f t="shared" si="5"/>
        <v>0</v>
      </c>
    </row>
    <row r="363" spans="1:6">
      <c r="A363" s="252" t="s">
        <v>689</v>
      </c>
      <c r="B363" s="253" t="s">
        <v>690</v>
      </c>
      <c r="C363" s="254">
        <f>SUM(C364:C365)</f>
        <v>0</v>
      </c>
      <c r="D363" s="254">
        <f>SUM(D364:D365)</f>
        <v>0</v>
      </c>
      <c r="E363" s="254">
        <f>SUM(E364:E365)</f>
        <v>0</v>
      </c>
      <c r="F363" s="242">
        <f t="shared" si="5"/>
        <v>0</v>
      </c>
    </row>
    <row r="364" hidden="1" spans="1:6">
      <c r="A364" s="252" t="s">
        <v>691</v>
      </c>
      <c r="B364" s="253" t="s">
        <v>692</v>
      </c>
      <c r="C364" s="254"/>
      <c r="D364" s="254"/>
      <c r="E364" s="254"/>
      <c r="F364" s="242">
        <f t="shared" si="5"/>
        <v>0</v>
      </c>
    </row>
    <row r="365" hidden="1" spans="1:6">
      <c r="A365" s="252" t="s">
        <v>693</v>
      </c>
      <c r="B365" s="253" t="s">
        <v>694</v>
      </c>
      <c r="C365" s="254"/>
      <c r="D365" s="254"/>
      <c r="E365" s="254"/>
      <c r="F365" s="242">
        <f t="shared" si="5"/>
        <v>0</v>
      </c>
    </row>
    <row r="366" spans="1:6">
      <c r="A366" s="252" t="s">
        <v>695</v>
      </c>
      <c r="B366" s="253" t="s">
        <v>696</v>
      </c>
      <c r="C366" s="254">
        <f>SUM(C367,C372,C379,C385,C391,C395,C399,C403,C409,C416)</f>
        <v>69528</v>
      </c>
      <c r="D366" s="254">
        <f>SUM(D367,D372,D379,D385,D391,D395,D399,D403,D409,D416)</f>
        <v>2000</v>
      </c>
      <c r="E366" s="254">
        <f>SUM(E367,E372,E379,E385,E391,E395,E399,E403,E409,E416)</f>
        <v>0</v>
      </c>
      <c r="F366" s="242">
        <f t="shared" si="5"/>
        <v>71528</v>
      </c>
    </row>
    <row r="367" spans="1:6">
      <c r="A367" s="252" t="s">
        <v>697</v>
      </c>
      <c r="B367" s="253" t="s">
        <v>698</v>
      </c>
      <c r="C367" s="254">
        <f>SUM(C368:C371)</f>
        <v>730</v>
      </c>
      <c r="D367" s="254">
        <f>SUM(D368:D371)</f>
        <v>0</v>
      </c>
      <c r="E367" s="254">
        <f>SUM(E368:E371)</f>
        <v>0</v>
      </c>
      <c r="F367" s="242">
        <f t="shared" si="5"/>
        <v>730</v>
      </c>
    </row>
    <row r="368" spans="1:6">
      <c r="A368" s="252" t="s">
        <v>699</v>
      </c>
      <c r="B368" s="253" t="s">
        <v>128</v>
      </c>
      <c r="C368" s="254">
        <v>264</v>
      </c>
      <c r="D368" s="254"/>
      <c r="E368" s="254"/>
      <c r="F368" s="242">
        <f t="shared" si="5"/>
        <v>264</v>
      </c>
    </row>
    <row r="369" hidden="1" spans="1:6">
      <c r="A369" s="252" t="s">
        <v>700</v>
      </c>
      <c r="B369" s="253" t="s">
        <v>130</v>
      </c>
      <c r="C369" s="254"/>
      <c r="D369" s="254"/>
      <c r="E369" s="254"/>
      <c r="F369" s="242">
        <f t="shared" si="5"/>
        <v>0</v>
      </c>
    </row>
    <row r="370" hidden="1" spans="1:6">
      <c r="A370" s="252" t="s">
        <v>701</v>
      </c>
      <c r="B370" s="253" t="s">
        <v>132</v>
      </c>
      <c r="C370" s="254"/>
      <c r="D370" s="254"/>
      <c r="E370" s="254"/>
      <c r="F370" s="242">
        <f t="shared" si="5"/>
        <v>0</v>
      </c>
    </row>
    <row r="371" spans="1:6">
      <c r="A371" s="252" t="s">
        <v>702</v>
      </c>
      <c r="B371" s="255" t="s">
        <v>703</v>
      </c>
      <c r="C371" s="254">
        <v>466</v>
      </c>
      <c r="D371" s="254"/>
      <c r="E371" s="254"/>
      <c r="F371" s="242">
        <f t="shared" si="5"/>
        <v>466</v>
      </c>
    </row>
    <row r="372" spans="1:6">
      <c r="A372" s="252" t="s">
        <v>704</v>
      </c>
      <c r="B372" s="253" t="s">
        <v>705</v>
      </c>
      <c r="C372" s="254">
        <f>SUM(C373:C378)</f>
        <v>63109</v>
      </c>
      <c r="D372" s="254">
        <f>SUM(D373:D378)</f>
        <v>2000</v>
      </c>
      <c r="E372" s="254">
        <f>SUM(E373:E378)</f>
        <v>0</v>
      </c>
      <c r="F372" s="242">
        <f t="shared" si="5"/>
        <v>65109</v>
      </c>
    </row>
    <row r="373" spans="1:6">
      <c r="A373" s="252" t="s">
        <v>706</v>
      </c>
      <c r="B373" s="253" t="s">
        <v>707</v>
      </c>
      <c r="C373" s="254">
        <v>2335</v>
      </c>
      <c r="D373" s="254"/>
      <c r="E373" s="254"/>
      <c r="F373" s="242">
        <f t="shared" si="5"/>
        <v>2335</v>
      </c>
    </row>
    <row r="374" spans="1:6">
      <c r="A374" s="252" t="s">
        <v>708</v>
      </c>
      <c r="B374" s="253" t="s">
        <v>709</v>
      </c>
      <c r="C374" s="254">
        <v>26532</v>
      </c>
      <c r="D374" s="254"/>
      <c r="E374" s="254"/>
      <c r="F374" s="242">
        <f t="shared" si="5"/>
        <v>26532</v>
      </c>
    </row>
    <row r="375" spans="1:6">
      <c r="A375" s="252" t="s">
        <v>710</v>
      </c>
      <c r="B375" s="253" t="s">
        <v>711</v>
      </c>
      <c r="C375" s="254">
        <v>7565</v>
      </c>
      <c r="D375" s="254"/>
      <c r="E375" s="254"/>
      <c r="F375" s="242">
        <f t="shared" si="5"/>
        <v>7565</v>
      </c>
    </row>
    <row r="376" spans="1:6">
      <c r="A376" s="252" t="s">
        <v>712</v>
      </c>
      <c r="B376" s="253" t="s">
        <v>713</v>
      </c>
      <c r="C376" s="254">
        <v>251</v>
      </c>
      <c r="D376" s="254"/>
      <c r="E376" s="254"/>
      <c r="F376" s="242">
        <f t="shared" si="5"/>
        <v>251</v>
      </c>
    </row>
    <row r="377" hidden="1" spans="1:6">
      <c r="A377" s="252" t="s">
        <v>714</v>
      </c>
      <c r="B377" s="253" t="s">
        <v>715</v>
      </c>
      <c r="C377" s="254"/>
      <c r="D377" s="254"/>
      <c r="E377" s="254"/>
      <c r="F377" s="242">
        <f t="shared" si="5"/>
        <v>0</v>
      </c>
    </row>
    <row r="378" spans="1:6">
      <c r="A378" s="252" t="s">
        <v>716</v>
      </c>
      <c r="B378" s="253" t="s">
        <v>717</v>
      </c>
      <c r="C378" s="254">
        <v>26426</v>
      </c>
      <c r="D378" s="254">
        <v>2000</v>
      </c>
      <c r="E378" s="254"/>
      <c r="F378" s="242">
        <f t="shared" si="5"/>
        <v>28426</v>
      </c>
    </row>
    <row r="379" spans="1:6">
      <c r="A379" s="252" t="s">
        <v>718</v>
      </c>
      <c r="B379" s="253" t="s">
        <v>719</v>
      </c>
      <c r="C379" s="254">
        <f>SUM(C380:C384)</f>
        <v>0</v>
      </c>
      <c r="D379" s="254">
        <f>SUM(D380:D384)</f>
        <v>0</v>
      </c>
      <c r="E379" s="254">
        <f>SUM(E380:E384)</f>
        <v>0</v>
      </c>
      <c r="F379" s="242">
        <f t="shared" si="5"/>
        <v>0</v>
      </c>
    </row>
    <row r="380" hidden="1" spans="1:6">
      <c r="A380" s="252" t="s">
        <v>720</v>
      </c>
      <c r="B380" s="253" t="s">
        <v>721</v>
      </c>
      <c r="C380" s="254"/>
      <c r="D380" s="254"/>
      <c r="E380" s="254"/>
      <c r="F380" s="242">
        <f t="shared" si="5"/>
        <v>0</v>
      </c>
    </row>
    <row r="381" hidden="1" spans="1:6">
      <c r="A381" s="252" t="s">
        <v>722</v>
      </c>
      <c r="B381" s="253" t="s">
        <v>723</v>
      </c>
      <c r="C381" s="254"/>
      <c r="D381" s="254"/>
      <c r="E381" s="254"/>
      <c r="F381" s="242">
        <f t="shared" si="5"/>
        <v>0</v>
      </c>
    </row>
    <row r="382" hidden="1" spans="1:6">
      <c r="A382" s="252" t="s">
        <v>724</v>
      </c>
      <c r="B382" s="253" t="s">
        <v>725</v>
      </c>
      <c r="C382" s="254"/>
      <c r="D382" s="254"/>
      <c r="E382" s="254"/>
      <c r="F382" s="242">
        <f t="shared" si="5"/>
        <v>0</v>
      </c>
    </row>
    <row r="383" hidden="1" spans="1:6">
      <c r="A383" s="252" t="s">
        <v>726</v>
      </c>
      <c r="B383" s="253" t="s">
        <v>727</v>
      </c>
      <c r="C383" s="254"/>
      <c r="D383" s="254"/>
      <c r="E383" s="254"/>
      <c r="F383" s="242">
        <f t="shared" si="5"/>
        <v>0</v>
      </c>
    </row>
    <row r="384" hidden="1" spans="1:6">
      <c r="A384" s="252" t="s">
        <v>728</v>
      </c>
      <c r="B384" s="253" t="s">
        <v>729</v>
      </c>
      <c r="C384" s="254"/>
      <c r="D384" s="254"/>
      <c r="E384" s="254"/>
      <c r="F384" s="242">
        <f t="shared" si="5"/>
        <v>0</v>
      </c>
    </row>
    <row r="385" spans="1:6">
      <c r="A385" s="252" t="s">
        <v>730</v>
      </c>
      <c r="B385" s="253" t="s">
        <v>731</v>
      </c>
      <c r="C385" s="254">
        <f>SUM(C386:C390)</f>
        <v>0</v>
      </c>
      <c r="D385" s="254">
        <f>SUM(D386:D390)</f>
        <v>0</v>
      </c>
      <c r="E385" s="254">
        <f>SUM(E386:E390)</f>
        <v>0</v>
      </c>
      <c r="F385" s="242">
        <f t="shared" si="5"/>
        <v>0</v>
      </c>
    </row>
    <row r="386" hidden="1" spans="1:6">
      <c r="A386" s="252" t="s">
        <v>732</v>
      </c>
      <c r="B386" s="253" t="s">
        <v>733</v>
      </c>
      <c r="C386" s="254"/>
      <c r="D386" s="254"/>
      <c r="E386" s="254"/>
      <c r="F386" s="242">
        <f t="shared" si="5"/>
        <v>0</v>
      </c>
    </row>
    <row r="387" hidden="1" spans="1:6">
      <c r="A387" s="252" t="s">
        <v>734</v>
      </c>
      <c r="B387" s="253" t="s">
        <v>735</v>
      </c>
      <c r="C387" s="254"/>
      <c r="D387" s="254"/>
      <c r="E387" s="254"/>
      <c r="F387" s="242">
        <f t="shared" si="5"/>
        <v>0</v>
      </c>
    </row>
    <row r="388" hidden="1" spans="1:6">
      <c r="A388" s="252" t="s">
        <v>736</v>
      </c>
      <c r="B388" s="253" t="s">
        <v>737</v>
      </c>
      <c r="C388" s="254"/>
      <c r="D388" s="254"/>
      <c r="E388" s="254"/>
      <c r="F388" s="242">
        <f t="shared" si="5"/>
        <v>0</v>
      </c>
    </row>
    <row r="389" hidden="1" spans="1:6">
      <c r="A389" s="252" t="s">
        <v>738</v>
      </c>
      <c r="B389" s="253" t="s">
        <v>739</v>
      </c>
      <c r="C389" s="254"/>
      <c r="D389" s="254"/>
      <c r="E389" s="254"/>
      <c r="F389" s="242">
        <f t="shared" si="5"/>
        <v>0</v>
      </c>
    </row>
    <row r="390" hidden="1" spans="1:6">
      <c r="A390" s="252" t="s">
        <v>740</v>
      </c>
      <c r="B390" s="253" t="s">
        <v>741</v>
      </c>
      <c r="C390" s="254"/>
      <c r="D390" s="254"/>
      <c r="E390" s="254"/>
      <c r="F390" s="242">
        <f t="shared" si="5"/>
        <v>0</v>
      </c>
    </row>
    <row r="391" spans="1:6">
      <c r="A391" s="252" t="s">
        <v>742</v>
      </c>
      <c r="B391" s="253" t="s">
        <v>743</v>
      </c>
      <c r="C391" s="254">
        <f>SUM(C392:C394)</f>
        <v>0</v>
      </c>
      <c r="D391" s="254">
        <f>SUM(D392:D394)</f>
        <v>0</v>
      </c>
      <c r="E391" s="254">
        <f>SUM(E392:E394)</f>
        <v>0</v>
      </c>
      <c r="F391" s="242">
        <f t="shared" ref="F391:F454" si="6">SUM(C391+D391+E391)</f>
        <v>0</v>
      </c>
    </row>
    <row r="392" hidden="1" spans="1:6">
      <c r="A392" s="252" t="s">
        <v>744</v>
      </c>
      <c r="B392" s="253" t="s">
        <v>745</v>
      </c>
      <c r="C392" s="254"/>
      <c r="D392" s="254"/>
      <c r="E392" s="254"/>
      <c r="F392" s="242">
        <f t="shared" si="6"/>
        <v>0</v>
      </c>
    </row>
    <row r="393" hidden="1" spans="1:6">
      <c r="A393" s="252" t="s">
        <v>746</v>
      </c>
      <c r="B393" s="253" t="s">
        <v>747</v>
      </c>
      <c r="C393" s="254"/>
      <c r="D393" s="254"/>
      <c r="E393" s="254"/>
      <c r="F393" s="242">
        <f t="shared" si="6"/>
        <v>0</v>
      </c>
    </row>
    <row r="394" hidden="1" spans="1:6">
      <c r="A394" s="252" t="s">
        <v>748</v>
      </c>
      <c r="B394" s="253" t="s">
        <v>749</v>
      </c>
      <c r="C394" s="254"/>
      <c r="D394" s="254"/>
      <c r="E394" s="254"/>
      <c r="F394" s="242">
        <f t="shared" si="6"/>
        <v>0</v>
      </c>
    </row>
    <row r="395" spans="1:6">
      <c r="A395" s="252" t="s">
        <v>750</v>
      </c>
      <c r="B395" s="253" t="s">
        <v>751</v>
      </c>
      <c r="C395" s="254">
        <f>SUM(C396:C398)</f>
        <v>0</v>
      </c>
      <c r="D395" s="254">
        <f>SUM(D396:D398)</f>
        <v>0</v>
      </c>
      <c r="E395" s="254">
        <f>SUM(E396:E398)</f>
        <v>0</v>
      </c>
      <c r="F395" s="242">
        <f t="shared" si="6"/>
        <v>0</v>
      </c>
    </row>
    <row r="396" hidden="1" spans="1:6">
      <c r="A396" s="252" t="s">
        <v>752</v>
      </c>
      <c r="B396" s="253" t="s">
        <v>753</v>
      </c>
      <c r="C396" s="254"/>
      <c r="D396" s="254"/>
      <c r="E396" s="254"/>
      <c r="F396" s="242">
        <f t="shared" si="6"/>
        <v>0</v>
      </c>
    </row>
    <row r="397" hidden="1" spans="1:6">
      <c r="A397" s="252" t="s">
        <v>754</v>
      </c>
      <c r="B397" s="253" t="s">
        <v>755</v>
      </c>
      <c r="C397" s="254"/>
      <c r="D397" s="254"/>
      <c r="E397" s="254"/>
      <c r="F397" s="242">
        <f t="shared" si="6"/>
        <v>0</v>
      </c>
    </row>
    <row r="398" hidden="1" spans="1:6">
      <c r="A398" s="252" t="s">
        <v>756</v>
      </c>
      <c r="B398" s="253" t="s">
        <v>757</v>
      </c>
      <c r="C398" s="254"/>
      <c r="D398" s="254"/>
      <c r="E398" s="254"/>
      <c r="F398" s="242">
        <f t="shared" si="6"/>
        <v>0</v>
      </c>
    </row>
    <row r="399" spans="1:6">
      <c r="A399" s="252" t="s">
        <v>758</v>
      </c>
      <c r="B399" s="253" t="s">
        <v>759</v>
      </c>
      <c r="C399" s="254">
        <f>SUM(C400:C402)</f>
        <v>572</v>
      </c>
      <c r="D399" s="254">
        <f>SUM(D400:D402)</f>
        <v>0</v>
      </c>
      <c r="E399" s="254">
        <f>SUM(E400:E402)</f>
        <v>0</v>
      </c>
      <c r="F399" s="242">
        <f t="shared" si="6"/>
        <v>572</v>
      </c>
    </row>
    <row r="400" spans="1:6">
      <c r="A400" s="252" t="s">
        <v>760</v>
      </c>
      <c r="B400" s="253" t="s">
        <v>761</v>
      </c>
      <c r="C400" s="254">
        <v>572</v>
      </c>
      <c r="D400" s="254"/>
      <c r="E400" s="254"/>
      <c r="F400" s="242">
        <f t="shared" si="6"/>
        <v>572</v>
      </c>
    </row>
    <row r="401" hidden="1" spans="1:6">
      <c r="A401" s="252" t="s">
        <v>762</v>
      </c>
      <c r="B401" s="253" t="s">
        <v>763</v>
      </c>
      <c r="C401" s="254"/>
      <c r="D401" s="254"/>
      <c r="E401" s="254"/>
      <c r="F401" s="242">
        <f t="shared" si="6"/>
        <v>0</v>
      </c>
    </row>
    <row r="402" hidden="1" spans="1:6">
      <c r="A402" s="252" t="s">
        <v>764</v>
      </c>
      <c r="B402" s="253" t="s">
        <v>765</v>
      </c>
      <c r="C402" s="254"/>
      <c r="D402" s="254"/>
      <c r="E402" s="254"/>
      <c r="F402" s="242">
        <f t="shared" si="6"/>
        <v>0</v>
      </c>
    </row>
    <row r="403" spans="1:6">
      <c r="A403" s="252" t="s">
        <v>766</v>
      </c>
      <c r="B403" s="253" t="s">
        <v>767</v>
      </c>
      <c r="C403" s="254">
        <f>SUM(C404:C408)</f>
        <v>1938</v>
      </c>
      <c r="D403" s="254">
        <f>SUM(D404:D408)</f>
        <v>0</v>
      </c>
      <c r="E403" s="254">
        <f>SUM(E404:E408)</f>
        <v>0</v>
      </c>
      <c r="F403" s="242">
        <f t="shared" si="6"/>
        <v>1938</v>
      </c>
    </row>
    <row r="404" spans="1:6">
      <c r="A404" s="252" t="s">
        <v>768</v>
      </c>
      <c r="B404" s="253" t="s">
        <v>769</v>
      </c>
      <c r="C404" s="254">
        <v>521</v>
      </c>
      <c r="D404" s="254"/>
      <c r="E404" s="254"/>
      <c r="F404" s="242">
        <f t="shared" si="6"/>
        <v>521</v>
      </c>
    </row>
    <row r="405" spans="1:6">
      <c r="A405" s="252" t="s">
        <v>770</v>
      </c>
      <c r="B405" s="253" t="s">
        <v>771</v>
      </c>
      <c r="C405" s="254">
        <v>117</v>
      </c>
      <c r="D405" s="254"/>
      <c r="E405" s="254"/>
      <c r="F405" s="242">
        <f t="shared" si="6"/>
        <v>117</v>
      </c>
    </row>
    <row r="406" spans="1:6">
      <c r="A406" s="252" t="s">
        <v>772</v>
      </c>
      <c r="B406" s="253" t="s">
        <v>773</v>
      </c>
      <c r="C406" s="254">
        <v>1300</v>
      </c>
      <c r="D406" s="254"/>
      <c r="E406" s="254"/>
      <c r="F406" s="242">
        <f t="shared" si="6"/>
        <v>1300</v>
      </c>
    </row>
    <row r="407" hidden="1" spans="1:6">
      <c r="A407" s="252" t="s">
        <v>774</v>
      </c>
      <c r="B407" s="253" t="s">
        <v>775</v>
      </c>
      <c r="C407" s="254"/>
      <c r="D407" s="254"/>
      <c r="E407" s="254"/>
      <c r="F407" s="242">
        <f t="shared" si="6"/>
        <v>0</v>
      </c>
    </row>
    <row r="408" hidden="1" spans="1:6">
      <c r="A408" s="252" t="s">
        <v>776</v>
      </c>
      <c r="B408" s="253" t="s">
        <v>777</v>
      </c>
      <c r="C408" s="254"/>
      <c r="D408" s="254"/>
      <c r="E408" s="254"/>
      <c r="F408" s="242">
        <f t="shared" si="6"/>
        <v>0</v>
      </c>
    </row>
    <row r="409" spans="1:6">
      <c r="A409" s="252" t="s">
        <v>778</v>
      </c>
      <c r="B409" s="253" t="s">
        <v>779</v>
      </c>
      <c r="C409" s="254">
        <f>SUM(C410:C415)</f>
        <v>1950</v>
      </c>
      <c r="D409" s="254">
        <f>SUM(D410:D415)</f>
        <v>0</v>
      </c>
      <c r="E409" s="254">
        <f>SUM(E410:E415)</f>
        <v>0</v>
      </c>
      <c r="F409" s="242">
        <f t="shared" si="6"/>
        <v>1950</v>
      </c>
    </row>
    <row r="410" hidden="1" spans="1:6">
      <c r="A410" s="252" t="s">
        <v>780</v>
      </c>
      <c r="B410" s="253" t="s">
        <v>781</v>
      </c>
      <c r="C410" s="254"/>
      <c r="D410" s="254"/>
      <c r="E410" s="254"/>
      <c r="F410" s="242">
        <f t="shared" si="6"/>
        <v>0</v>
      </c>
    </row>
    <row r="411" hidden="1" spans="1:6">
      <c r="A411" s="252" t="s">
        <v>782</v>
      </c>
      <c r="B411" s="253" t="s">
        <v>783</v>
      </c>
      <c r="C411" s="254"/>
      <c r="D411" s="254"/>
      <c r="E411" s="254"/>
      <c r="F411" s="242">
        <f t="shared" si="6"/>
        <v>0</v>
      </c>
    </row>
    <row r="412" hidden="1" spans="1:6">
      <c r="A412" s="252" t="s">
        <v>784</v>
      </c>
      <c r="B412" s="253" t="s">
        <v>785</v>
      </c>
      <c r="C412" s="254"/>
      <c r="D412" s="254"/>
      <c r="E412" s="254"/>
      <c r="F412" s="242">
        <f t="shared" si="6"/>
        <v>0</v>
      </c>
    </row>
    <row r="413" hidden="1" spans="1:6">
      <c r="A413" s="252" t="s">
        <v>786</v>
      </c>
      <c r="B413" s="253" t="s">
        <v>787</v>
      </c>
      <c r="C413" s="254"/>
      <c r="D413" s="254"/>
      <c r="E413" s="254"/>
      <c r="F413" s="242">
        <f t="shared" si="6"/>
        <v>0</v>
      </c>
    </row>
    <row r="414" hidden="1" spans="1:6">
      <c r="A414" s="252" t="s">
        <v>788</v>
      </c>
      <c r="B414" s="253" t="s">
        <v>789</v>
      </c>
      <c r="C414" s="254"/>
      <c r="D414" s="254"/>
      <c r="E414" s="254"/>
      <c r="F414" s="242">
        <f t="shared" si="6"/>
        <v>0</v>
      </c>
    </row>
    <row r="415" spans="1:6">
      <c r="A415" s="252" t="s">
        <v>790</v>
      </c>
      <c r="B415" s="253" t="s">
        <v>791</v>
      </c>
      <c r="C415" s="254">
        <v>1950</v>
      </c>
      <c r="D415" s="254"/>
      <c r="E415" s="254"/>
      <c r="F415" s="242">
        <f t="shared" si="6"/>
        <v>1950</v>
      </c>
    </row>
    <row r="416" spans="1:6">
      <c r="A416" s="252" t="s">
        <v>792</v>
      </c>
      <c r="B416" s="253" t="s">
        <v>793</v>
      </c>
      <c r="C416" s="254">
        <f>SUM(C417)</f>
        <v>1229</v>
      </c>
      <c r="D416" s="254">
        <f>SUM(D417)</f>
        <v>0</v>
      </c>
      <c r="E416" s="254">
        <f>SUM(E417)</f>
        <v>0</v>
      </c>
      <c r="F416" s="242">
        <f t="shared" si="6"/>
        <v>1229</v>
      </c>
    </row>
    <row r="417" spans="1:6">
      <c r="A417" s="252" t="s">
        <v>794</v>
      </c>
      <c r="B417" s="253" t="s">
        <v>795</v>
      </c>
      <c r="C417" s="254">
        <v>1229</v>
      </c>
      <c r="D417" s="254"/>
      <c r="E417" s="254"/>
      <c r="F417" s="242">
        <f t="shared" si="6"/>
        <v>1229</v>
      </c>
    </row>
    <row r="418" spans="1:6">
      <c r="A418" s="252" t="s">
        <v>796</v>
      </c>
      <c r="B418" s="253" t="s">
        <v>797</v>
      </c>
      <c r="C418" s="254">
        <f>SUM(C419,C424,C433,C439,C444,C449,C454,C461,C465,C469)</f>
        <v>767</v>
      </c>
      <c r="D418" s="254">
        <f>SUM(D419,D424,D433,D439,D444,D449,D454,D461,D465,D469)</f>
        <v>0</v>
      </c>
      <c r="E418" s="254">
        <f>SUM(E419,E424,E433,E439,E444,E449,E454,E461,E465,E469)</f>
        <v>0</v>
      </c>
      <c r="F418" s="242">
        <f t="shared" si="6"/>
        <v>767</v>
      </c>
    </row>
    <row r="419" spans="1:6">
      <c r="A419" s="252" t="s">
        <v>798</v>
      </c>
      <c r="B419" s="253" t="s">
        <v>799</v>
      </c>
      <c r="C419" s="254">
        <f>SUM(C420:C423)</f>
        <v>487</v>
      </c>
      <c r="D419" s="254">
        <f>SUM(D420:D423)</f>
        <v>0</v>
      </c>
      <c r="E419" s="254">
        <f>SUM(E420:E423)</f>
        <v>0</v>
      </c>
      <c r="F419" s="242">
        <f t="shared" si="6"/>
        <v>487</v>
      </c>
    </row>
    <row r="420" spans="1:6">
      <c r="A420" s="252" t="s">
        <v>800</v>
      </c>
      <c r="B420" s="253" t="s">
        <v>128</v>
      </c>
      <c r="C420" s="254">
        <v>447</v>
      </c>
      <c r="D420" s="254"/>
      <c r="E420" s="254"/>
      <c r="F420" s="242">
        <f t="shared" si="6"/>
        <v>447</v>
      </c>
    </row>
    <row r="421" hidden="1" spans="1:6">
      <c r="A421" s="252" t="s">
        <v>801</v>
      </c>
      <c r="B421" s="253" t="s">
        <v>130</v>
      </c>
      <c r="C421" s="254"/>
      <c r="D421" s="254"/>
      <c r="E421" s="254"/>
      <c r="F421" s="242">
        <f t="shared" si="6"/>
        <v>0</v>
      </c>
    </row>
    <row r="422" hidden="1" spans="1:6">
      <c r="A422" s="252" t="s">
        <v>802</v>
      </c>
      <c r="B422" s="253" t="s">
        <v>132</v>
      </c>
      <c r="C422" s="254"/>
      <c r="D422" s="254"/>
      <c r="E422" s="254"/>
      <c r="F422" s="242">
        <f t="shared" si="6"/>
        <v>0</v>
      </c>
    </row>
    <row r="423" spans="1:6">
      <c r="A423" s="252" t="s">
        <v>803</v>
      </c>
      <c r="B423" s="253" t="s">
        <v>804</v>
      </c>
      <c r="C423" s="254">
        <v>40</v>
      </c>
      <c r="D423" s="254"/>
      <c r="E423" s="254"/>
      <c r="F423" s="242">
        <f t="shared" si="6"/>
        <v>40</v>
      </c>
    </row>
    <row r="424" spans="1:6">
      <c r="A424" s="252" t="s">
        <v>805</v>
      </c>
      <c r="B424" s="253" t="s">
        <v>806</v>
      </c>
      <c r="C424" s="254">
        <f>SUM(C425:C432)</f>
        <v>0</v>
      </c>
      <c r="D424" s="254">
        <f>SUM(D425:D432)</f>
        <v>0</v>
      </c>
      <c r="E424" s="254">
        <f>SUM(E425:E432)</f>
        <v>0</v>
      </c>
      <c r="F424" s="242">
        <f t="shared" si="6"/>
        <v>0</v>
      </c>
    </row>
    <row r="425" hidden="1" spans="1:6">
      <c r="A425" s="252" t="s">
        <v>807</v>
      </c>
      <c r="B425" s="253" t="s">
        <v>808</v>
      </c>
      <c r="C425" s="254"/>
      <c r="D425" s="254"/>
      <c r="E425" s="254"/>
      <c r="F425" s="242">
        <f t="shared" si="6"/>
        <v>0</v>
      </c>
    </row>
    <row r="426" hidden="1" spans="1:6">
      <c r="A426" s="252" t="s">
        <v>809</v>
      </c>
      <c r="B426" s="253" t="s">
        <v>810</v>
      </c>
      <c r="C426" s="254"/>
      <c r="D426" s="254"/>
      <c r="E426" s="254"/>
      <c r="F426" s="242">
        <f t="shared" si="6"/>
        <v>0</v>
      </c>
    </row>
    <row r="427" hidden="1" spans="1:6">
      <c r="A427" s="252" t="s">
        <v>811</v>
      </c>
      <c r="B427" s="253" t="s">
        <v>812</v>
      </c>
      <c r="C427" s="254"/>
      <c r="D427" s="254"/>
      <c r="E427" s="254"/>
      <c r="F427" s="242">
        <f t="shared" si="6"/>
        <v>0</v>
      </c>
    </row>
    <row r="428" hidden="1" spans="1:6">
      <c r="A428" s="252" t="s">
        <v>813</v>
      </c>
      <c r="B428" s="253" t="s">
        <v>814</v>
      </c>
      <c r="C428" s="254"/>
      <c r="D428" s="254"/>
      <c r="E428" s="254"/>
      <c r="F428" s="242">
        <f t="shared" si="6"/>
        <v>0</v>
      </c>
    </row>
    <row r="429" hidden="1" spans="1:6">
      <c r="A429" s="252" t="s">
        <v>815</v>
      </c>
      <c r="B429" s="253" t="s">
        <v>816</v>
      </c>
      <c r="C429" s="254"/>
      <c r="D429" s="254"/>
      <c r="E429" s="254"/>
      <c r="F429" s="242">
        <f t="shared" si="6"/>
        <v>0</v>
      </c>
    </row>
    <row r="430" hidden="1" spans="1:6">
      <c r="A430" s="252" t="s">
        <v>817</v>
      </c>
      <c r="B430" s="253" t="s">
        <v>818</v>
      </c>
      <c r="C430" s="254"/>
      <c r="D430" s="254"/>
      <c r="E430" s="254"/>
      <c r="F430" s="242">
        <f t="shared" si="6"/>
        <v>0</v>
      </c>
    </row>
    <row r="431" hidden="1" spans="1:6">
      <c r="A431" s="252" t="s">
        <v>819</v>
      </c>
      <c r="B431" s="253" t="s">
        <v>820</v>
      </c>
      <c r="C431" s="254"/>
      <c r="D431" s="254"/>
      <c r="E431" s="254"/>
      <c r="F431" s="242">
        <f t="shared" si="6"/>
        <v>0</v>
      </c>
    </row>
    <row r="432" hidden="1" spans="1:6">
      <c r="A432" s="252" t="s">
        <v>821</v>
      </c>
      <c r="B432" s="253" t="s">
        <v>822</v>
      </c>
      <c r="C432" s="254"/>
      <c r="D432" s="254"/>
      <c r="E432" s="254"/>
      <c r="F432" s="242">
        <f t="shared" si="6"/>
        <v>0</v>
      </c>
    </row>
    <row r="433" spans="1:6">
      <c r="A433" s="252" t="s">
        <v>823</v>
      </c>
      <c r="B433" s="253" t="s">
        <v>824</v>
      </c>
      <c r="C433" s="254">
        <f>SUM(C434:C438)</f>
        <v>0</v>
      </c>
      <c r="D433" s="254">
        <f>SUM(D434:D438)</f>
        <v>0</v>
      </c>
      <c r="E433" s="254">
        <f>SUM(E434:E438)</f>
        <v>0</v>
      </c>
      <c r="F433" s="242">
        <f t="shared" si="6"/>
        <v>0</v>
      </c>
    </row>
    <row r="434" hidden="1" spans="1:6">
      <c r="A434" s="252" t="s">
        <v>825</v>
      </c>
      <c r="B434" s="253" t="s">
        <v>808</v>
      </c>
      <c r="C434" s="254"/>
      <c r="D434" s="254"/>
      <c r="E434" s="254"/>
      <c r="F434" s="242">
        <f t="shared" si="6"/>
        <v>0</v>
      </c>
    </row>
    <row r="435" hidden="1" spans="1:6">
      <c r="A435" s="252" t="s">
        <v>826</v>
      </c>
      <c r="B435" s="253" t="s">
        <v>827</v>
      </c>
      <c r="C435" s="254"/>
      <c r="D435" s="254"/>
      <c r="E435" s="254"/>
      <c r="F435" s="242">
        <f t="shared" si="6"/>
        <v>0</v>
      </c>
    </row>
    <row r="436" hidden="1" spans="1:6">
      <c r="A436" s="252" t="s">
        <v>828</v>
      </c>
      <c r="B436" s="253" t="s">
        <v>829</v>
      </c>
      <c r="C436" s="254"/>
      <c r="D436" s="254"/>
      <c r="E436" s="254"/>
      <c r="F436" s="242">
        <f t="shared" si="6"/>
        <v>0</v>
      </c>
    </row>
    <row r="437" hidden="1" spans="1:6">
      <c r="A437" s="252" t="s">
        <v>830</v>
      </c>
      <c r="B437" s="253" t="s">
        <v>831</v>
      </c>
      <c r="C437" s="254"/>
      <c r="D437" s="254"/>
      <c r="E437" s="254"/>
      <c r="F437" s="242">
        <f t="shared" si="6"/>
        <v>0</v>
      </c>
    </row>
    <row r="438" hidden="1" spans="1:6">
      <c r="A438" s="252" t="s">
        <v>832</v>
      </c>
      <c r="B438" s="253" t="s">
        <v>833</v>
      </c>
      <c r="C438" s="254"/>
      <c r="D438" s="254"/>
      <c r="E438" s="254"/>
      <c r="F438" s="242">
        <f t="shared" si="6"/>
        <v>0</v>
      </c>
    </row>
    <row r="439" spans="1:6">
      <c r="A439" s="252" t="s">
        <v>834</v>
      </c>
      <c r="B439" s="253" t="s">
        <v>835</v>
      </c>
      <c r="C439" s="254">
        <f>SUM(C440:C443)</f>
        <v>210</v>
      </c>
      <c r="D439" s="254">
        <f>SUM(D440:D443)</f>
        <v>0</v>
      </c>
      <c r="E439" s="254">
        <f>SUM(E440:E443)</f>
        <v>0</v>
      </c>
      <c r="F439" s="242">
        <f t="shared" si="6"/>
        <v>210</v>
      </c>
    </row>
    <row r="440" hidden="1" spans="1:6">
      <c r="A440" s="252" t="s">
        <v>836</v>
      </c>
      <c r="B440" s="253" t="s">
        <v>808</v>
      </c>
      <c r="C440" s="254"/>
      <c r="D440" s="254"/>
      <c r="E440" s="254"/>
      <c r="F440" s="242">
        <f t="shared" si="6"/>
        <v>0</v>
      </c>
    </row>
    <row r="441" hidden="1" spans="1:6">
      <c r="A441" s="252" t="s">
        <v>837</v>
      </c>
      <c r="B441" s="253" t="s">
        <v>838</v>
      </c>
      <c r="C441" s="254"/>
      <c r="D441" s="254"/>
      <c r="E441" s="254"/>
      <c r="F441" s="242">
        <f t="shared" si="6"/>
        <v>0</v>
      </c>
    </row>
    <row r="442" hidden="1" spans="1:6">
      <c r="A442" s="252" t="s">
        <v>839</v>
      </c>
      <c r="B442" s="253" t="s">
        <v>840</v>
      </c>
      <c r="C442" s="254"/>
      <c r="D442" s="254"/>
      <c r="E442" s="254"/>
      <c r="F442" s="242">
        <f t="shared" si="6"/>
        <v>0</v>
      </c>
    </row>
    <row r="443" spans="1:6">
      <c r="A443" s="252" t="s">
        <v>841</v>
      </c>
      <c r="B443" s="253" t="s">
        <v>842</v>
      </c>
      <c r="C443" s="254">
        <v>210</v>
      </c>
      <c r="D443" s="254"/>
      <c r="E443" s="254"/>
      <c r="F443" s="242">
        <f t="shared" si="6"/>
        <v>210</v>
      </c>
    </row>
    <row r="444" spans="1:6">
      <c r="A444" s="252" t="s">
        <v>843</v>
      </c>
      <c r="B444" s="253" t="s">
        <v>844</v>
      </c>
      <c r="C444" s="254">
        <f>SUM(C445:C448)</f>
        <v>20</v>
      </c>
      <c r="D444" s="254">
        <f>SUM(D445:D448)</f>
        <v>0</v>
      </c>
      <c r="E444" s="254">
        <f>SUM(E445:E448)</f>
        <v>0</v>
      </c>
      <c r="F444" s="242">
        <f t="shared" si="6"/>
        <v>20</v>
      </c>
    </row>
    <row r="445" hidden="1" spans="1:6">
      <c r="A445" s="252" t="s">
        <v>845</v>
      </c>
      <c r="B445" s="253" t="s">
        <v>808</v>
      </c>
      <c r="C445" s="254"/>
      <c r="D445" s="254"/>
      <c r="E445" s="254"/>
      <c r="F445" s="242">
        <f t="shared" si="6"/>
        <v>0</v>
      </c>
    </row>
    <row r="446" spans="1:6">
      <c r="A446" s="252" t="s">
        <v>846</v>
      </c>
      <c r="B446" s="253" t="s">
        <v>847</v>
      </c>
      <c r="C446" s="254">
        <v>20</v>
      </c>
      <c r="D446" s="254"/>
      <c r="E446" s="254"/>
      <c r="F446" s="242">
        <f t="shared" si="6"/>
        <v>20</v>
      </c>
    </row>
    <row r="447" hidden="1" spans="1:6">
      <c r="A447" s="252" t="s">
        <v>848</v>
      </c>
      <c r="B447" s="253" t="s">
        <v>849</v>
      </c>
      <c r="C447" s="254"/>
      <c r="D447" s="254"/>
      <c r="E447" s="254"/>
      <c r="F447" s="242">
        <f t="shared" si="6"/>
        <v>0</v>
      </c>
    </row>
    <row r="448" hidden="1" spans="1:6">
      <c r="A448" s="252" t="s">
        <v>850</v>
      </c>
      <c r="B448" s="253" t="s">
        <v>851</v>
      </c>
      <c r="C448" s="254"/>
      <c r="D448" s="254"/>
      <c r="E448" s="254"/>
      <c r="F448" s="242">
        <f t="shared" si="6"/>
        <v>0</v>
      </c>
    </row>
    <row r="449" spans="1:6">
      <c r="A449" s="252" t="s">
        <v>852</v>
      </c>
      <c r="B449" s="253" t="s">
        <v>853</v>
      </c>
      <c r="C449" s="254">
        <f>SUM(C450:C453)</f>
        <v>0</v>
      </c>
      <c r="D449" s="254">
        <f>SUM(D450:D453)</f>
        <v>0</v>
      </c>
      <c r="E449" s="254">
        <f>SUM(E450:E453)</f>
        <v>0</v>
      </c>
      <c r="F449" s="242">
        <f t="shared" si="6"/>
        <v>0</v>
      </c>
    </row>
    <row r="450" hidden="1" spans="1:6">
      <c r="A450" s="252" t="s">
        <v>854</v>
      </c>
      <c r="B450" s="253" t="s">
        <v>855</v>
      </c>
      <c r="C450" s="254"/>
      <c r="D450" s="254"/>
      <c r="E450" s="254"/>
      <c r="F450" s="242">
        <f t="shared" si="6"/>
        <v>0</v>
      </c>
    </row>
    <row r="451" hidden="1" spans="1:6">
      <c r="A451" s="252" t="s">
        <v>856</v>
      </c>
      <c r="B451" s="253" t="s">
        <v>857</v>
      </c>
      <c r="C451" s="254"/>
      <c r="D451" s="254"/>
      <c r="E451" s="254"/>
      <c r="F451" s="242">
        <f t="shared" si="6"/>
        <v>0</v>
      </c>
    </row>
    <row r="452" hidden="1" spans="1:6">
      <c r="A452" s="252" t="s">
        <v>858</v>
      </c>
      <c r="B452" s="253" t="s">
        <v>859</v>
      </c>
      <c r="C452" s="254"/>
      <c r="D452" s="254"/>
      <c r="E452" s="254"/>
      <c r="F452" s="242">
        <f t="shared" si="6"/>
        <v>0</v>
      </c>
    </row>
    <row r="453" hidden="1" spans="1:6">
      <c r="A453" s="252" t="s">
        <v>860</v>
      </c>
      <c r="B453" s="253" t="s">
        <v>861</v>
      </c>
      <c r="C453" s="254"/>
      <c r="D453" s="254"/>
      <c r="E453" s="254"/>
      <c r="F453" s="242">
        <f t="shared" si="6"/>
        <v>0</v>
      </c>
    </row>
    <row r="454" spans="1:6">
      <c r="A454" s="252" t="s">
        <v>862</v>
      </c>
      <c r="B454" s="253" t="s">
        <v>863</v>
      </c>
      <c r="C454" s="254">
        <f>SUM(C455:C460)</f>
        <v>0</v>
      </c>
      <c r="D454" s="254">
        <f>SUM(D455:D460)</f>
        <v>0</v>
      </c>
      <c r="E454" s="254">
        <f>SUM(E455:E460)</f>
        <v>0</v>
      </c>
      <c r="F454" s="242">
        <f t="shared" si="6"/>
        <v>0</v>
      </c>
    </row>
    <row r="455" hidden="1" spans="1:6">
      <c r="A455" s="252" t="s">
        <v>864</v>
      </c>
      <c r="B455" s="253" t="s">
        <v>808</v>
      </c>
      <c r="C455" s="254"/>
      <c r="D455" s="254"/>
      <c r="E455" s="254"/>
      <c r="F455" s="242">
        <f t="shared" ref="F455:F518" si="7">SUM(C455+D455+E455)</f>
        <v>0</v>
      </c>
    </row>
    <row r="456" hidden="1" spans="1:6">
      <c r="A456" s="252" t="s">
        <v>865</v>
      </c>
      <c r="B456" s="253" t="s">
        <v>866</v>
      </c>
      <c r="C456" s="254"/>
      <c r="D456" s="254"/>
      <c r="E456" s="254"/>
      <c r="F456" s="242">
        <f t="shared" si="7"/>
        <v>0</v>
      </c>
    </row>
    <row r="457" hidden="1" spans="1:6">
      <c r="A457" s="252" t="s">
        <v>867</v>
      </c>
      <c r="B457" s="253" t="s">
        <v>868</v>
      </c>
      <c r="C457" s="254"/>
      <c r="D457" s="254"/>
      <c r="E457" s="254"/>
      <c r="F457" s="242">
        <f t="shared" si="7"/>
        <v>0</v>
      </c>
    </row>
    <row r="458" hidden="1" spans="1:6">
      <c r="A458" s="252" t="s">
        <v>869</v>
      </c>
      <c r="B458" s="253" t="s">
        <v>870</v>
      </c>
      <c r="C458" s="254"/>
      <c r="D458" s="254"/>
      <c r="E458" s="254"/>
      <c r="F458" s="242">
        <f t="shared" si="7"/>
        <v>0</v>
      </c>
    </row>
    <row r="459" hidden="1" spans="1:6">
      <c r="A459" s="252" t="s">
        <v>871</v>
      </c>
      <c r="B459" s="253" t="s">
        <v>872</v>
      </c>
      <c r="C459" s="254"/>
      <c r="D459" s="254"/>
      <c r="E459" s="254"/>
      <c r="F459" s="242">
        <f t="shared" si="7"/>
        <v>0</v>
      </c>
    </row>
    <row r="460" hidden="1" spans="1:6">
      <c r="A460" s="252" t="s">
        <v>873</v>
      </c>
      <c r="B460" s="253" t="s">
        <v>874</v>
      </c>
      <c r="C460" s="254"/>
      <c r="D460" s="254"/>
      <c r="E460" s="254"/>
      <c r="F460" s="242">
        <f t="shared" si="7"/>
        <v>0</v>
      </c>
    </row>
    <row r="461" spans="1:6">
      <c r="A461" s="252" t="s">
        <v>875</v>
      </c>
      <c r="B461" s="253" t="s">
        <v>876</v>
      </c>
      <c r="C461" s="254">
        <f>SUM(C462:C464)</f>
        <v>0</v>
      </c>
      <c r="D461" s="254">
        <f>SUM(D462:D464)</f>
        <v>0</v>
      </c>
      <c r="E461" s="254">
        <f>SUM(E462:E464)</f>
        <v>0</v>
      </c>
      <c r="F461" s="242">
        <f t="shared" si="7"/>
        <v>0</v>
      </c>
    </row>
    <row r="462" hidden="1" spans="1:6">
      <c r="A462" s="252" t="s">
        <v>877</v>
      </c>
      <c r="B462" s="253" t="s">
        <v>878</v>
      </c>
      <c r="C462" s="254"/>
      <c r="D462" s="254"/>
      <c r="E462" s="254"/>
      <c r="F462" s="242">
        <f t="shared" si="7"/>
        <v>0</v>
      </c>
    </row>
    <row r="463" hidden="1" spans="1:6">
      <c r="A463" s="252" t="s">
        <v>879</v>
      </c>
      <c r="B463" s="253" t="s">
        <v>880</v>
      </c>
      <c r="C463" s="254"/>
      <c r="D463" s="254"/>
      <c r="E463" s="254"/>
      <c r="F463" s="242">
        <f t="shared" si="7"/>
        <v>0</v>
      </c>
    </row>
    <row r="464" hidden="1" spans="1:6">
      <c r="A464" s="252" t="s">
        <v>881</v>
      </c>
      <c r="B464" s="253" t="s">
        <v>882</v>
      </c>
      <c r="C464" s="254"/>
      <c r="D464" s="254"/>
      <c r="E464" s="254"/>
      <c r="F464" s="242">
        <f t="shared" si="7"/>
        <v>0</v>
      </c>
    </row>
    <row r="465" spans="1:6">
      <c r="A465" s="252" t="s">
        <v>883</v>
      </c>
      <c r="B465" s="253" t="s">
        <v>884</v>
      </c>
      <c r="C465" s="254">
        <f>SUM(C466:C468)</f>
        <v>0</v>
      </c>
      <c r="D465" s="254">
        <f>SUM(D466:D468)</f>
        <v>0</v>
      </c>
      <c r="E465" s="254">
        <f>SUM(E466:E468)</f>
        <v>0</v>
      </c>
      <c r="F465" s="242">
        <f t="shared" si="7"/>
        <v>0</v>
      </c>
    </row>
    <row r="466" hidden="1" spans="1:6">
      <c r="A466" s="252" t="s">
        <v>885</v>
      </c>
      <c r="B466" s="253" t="s">
        <v>886</v>
      </c>
      <c r="C466" s="254"/>
      <c r="D466" s="254"/>
      <c r="E466" s="254"/>
      <c r="F466" s="242">
        <f t="shared" si="7"/>
        <v>0</v>
      </c>
    </row>
    <row r="467" hidden="1" spans="1:6">
      <c r="A467" s="252" t="s">
        <v>887</v>
      </c>
      <c r="B467" s="253" t="s">
        <v>888</v>
      </c>
      <c r="C467" s="254"/>
      <c r="D467" s="254"/>
      <c r="E467" s="254"/>
      <c r="F467" s="242">
        <f t="shared" si="7"/>
        <v>0</v>
      </c>
    </row>
    <row r="468" hidden="1" spans="1:6">
      <c r="A468" s="252" t="s">
        <v>889</v>
      </c>
      <c r="B468" s="253" t="s">
        <v>890</v>
      </c>
      <c r="C468" s="254"/>
      <c r="D468" s="254"/>
      <c r="E468" s="254"/>
      <c r="F468" s="242">
        <f t="shared" si="7"/>
        <v>0</v>
      </c>
    </row>
    <row r="469" spans="1:6">
      <c r="A469" s="252" t="s">
        <v>891</v>
      </c>
      <c r="B469" s="253" t="s">
        <v>892</v>
      </c>
      <c r="C469" s="254">
        <f>SUM(C470:C473)</f>
        <v>50</v>
      </c>
      <c r="D469" s="254">
        <f>SUM(D470:D473)</f>
        <v>0</v>
      </c>
      <c r="E469" s="254">
        <f>SUM(E470:E473)</f>
        <v>0</v>
      </c>
      <c r="F469" s="242">
        <f t="shared" si="7"/>
        <v>50</v>
      </c>
    </row>
    <row r="470" hidden="1" spans="1:6">
      <c r="A470" s="252" t="s">
        <v>893</v>
      </c>
      <c r="B470" s="253" t="s">
        <v>894</v>
      </c>
      <c r="C470" s="254"/>
      <c r="D470" s="254"/>
      <c r="E470" s="254"/>
      <c r="F470" s="242">
        <f t="shared" si="7"/>
        <v>0</v>
      </c>
    </row>
    <row r="471" hidden="1" spans="1:6">
      <c r="A471" s="252" t="s">
        <v>895</v>
      </c>
      <c r="B471" s="253" t="s">
        <v>896</v>
      </c>
      <c r="C471" s="254"/>
      <c r="D471" s="254"/>
      <c r="E471" s="254"/>
      <c r="F471" s="242">
        <f t="shared" si="7"/>
        <v>0</v>
      </c>
    </row>
    <row r="472" hidden="1" spans="1:6">
      <c r="A472" s="252" t="s">
        <v>897</v>
      </c>
      <c r="B472" s="253" t="s">
        <v>898</v>
      </c>
      <c r="C472" s="254"/>
      <c r="D472" s="254"/>
      <c r="E472" s="254"/>
      <c r="F472" s="242">
        <f t="shared" si="7"/>
        <v>0</v>
      </c>
    </row>
    <row r="473" spans="1:6">
      <c r="A473" s="252" t="s">
        <v>899</v>
      </c>
      <c r="B473" s="253" t="s">
        <v>900</v>
      </c>
      <c r="C473" s="254">
        <v>50</v>
      </c>
      <c r="D473" s="254"/>
      <c r="E473" s="254"/>
      <c r="F473" s="242">
        <f t="shared" si="7"/>
        <v>50</v>
      </c>
    </row>
    <row r="474" spans="1:6">
      <c r="A474" s="252" t="s">
        <v>901</v>
      </c>
      <c r="B474" s="253" t="s">
        <v>902</v>
      </c>
      <c r="C474" s="254">
        <f>SUM(C475,C491,C499,C510,C519,C527)</f>
        <v>4556</v>
      </c>
      <c r="D474" s="254">
        <f>SUM(D475,D491,D499,D510,D519,D527)</f>
        <v>0</v>
      </c>
      <c r="E474" s="254">
        <f>SUM(E475,E491,E499,E510,E519,E527)</f>
        <v>0</v>
      </c>
      <c r="F474" s="242">
        <f t="shared" si="7"/>
        <v>4556</v>
      </c>
    </row>
    <row r="475" spans="1:6">
      <c r="A475" s="252" t="s">
        <v>903</v>
      </c>
      <c r="B475" s="253" t="s">
        <v>904</v>
      </c>
      <c r="C475" s="254">
        <f>SUM(C476:C490)</f>
        <v>4514</v>
      </c>
      <c r="D475" s="254">
        <f>SUM(D476:D490)</f>
        <v>0</v>
      </c>
      <c r="E475" s="254">
        <f>SUM(E476:E490)</f>
        <v>0</v>
      </c>
      <c r="F475" s="242">
        <f t="shared" si="7"/>
        <v>4514</v>
      </c>
    </row>
    <row r="476" spans="1:6">
      <c r="A476" s="252" t="s">
        <v>905</v>
      </c>
      <c r="B476" s="253" t="s">
        <v>128</v>
      </c>
      <c r="C476" s="254">
        <v>269</v>
      </c>
      <c r="D476" s="254"/>
      <c r="E476" s="254"/>
      <c r="F476" s="242">
        <f t="shared" si="7"/>
        <v>269</v>
      </c>
    </row>
    <row r="477" hidden="1" spans="1:6">
      <c r="A477" s="252" t="s">
        <v>906</v>
      </c>
      <c r="B477" s="253" t="s">
        <v>130</v>
      </c>
      <c r="C477" s="254"/>
      <c r="D477" s="254"/>
      <c r="E477" s="254"/>
      <c r="F477" s="242">
        <f t="shared" si="7"/>
        <v>0</v>
      </c>
    </row>
    <row r="478" hidden="1" spans="1:6">
      <c r="A478" s="252" t="s">
        <v>907</v>
      </c>
      <c r="B478" s="253" t="s">
        <v>132</v>
      </c>
      <c r="C478" s="254"/>
      <c r="D478" s="254"/>
      <c r="E478" s="254"/>
      <c r="F478" s="242">
        <f t="shared" si="7"/>
        <v>0</v>
      </c>
    </row>
    <row r="479" spans="1:6">
      <c r="A479" s="252" t="s">
        <v>908</v>
      </c>
      <c r="B479" s="253" t="s">
        <v>909</v>
      </c>
      <c r="C479" s="254">
        <v>88</v>
      </c>
      <c r="D479" s="254"/>
      <c r="E479" s="254"/>
      <c r="F479" s="242">
        <f t="shared" si="7"/>
        <v>88</v>
      </c>
    </row>
    <row r="480" hidden="1" spans="1:6">
      <c r="A480" s="252" t="s">
        <v>910</v>
      </c>
      <c r="B480" s="253" t="s">
        <v>911</v>
      </c>
      <c r="C480" s="254"/>
      <c r="D480" s="254"/>
      <c r="E480" s="254"/>
      <c r="F480" s="242">
        <f t="shared" si="7"/>
        <v>0</v>
      </c>
    </row>
    <row r="481" hidden="1" spans="1:6">
      <c r="A481" s="252" t="s">
        <v>912</v>
      </c>
      <c r="B481" s="253" t="s">
        <v>913</v>
      </c>
      <c r="C481" s="254"/>
      <c r="D481" s="254"/>
      <c r="E481" s="254"/>
      <c r="F481" s="242">
        <f t="shared" si="7"/>
        <v>0</v>
      </c>
    </row>
    <row r="482" hidden="1" spans="1:6">
      <c r="A482" s="252" t="s">
        <v>914</v>
      </c>
      <c r="B482" s="253" t="s">
        <v>915</v>
      </c>
      <c r="C482" s="254"/>
      <c r="D482" s="254"/>
      <c r="E482" s="254"/>
      <c r="F482" s="242">
        <f t="shared" si="7"/>
        <v>0</v>
      </c>
    </row>
    <row r="483" hidden="1" spans="1:6">
      <c r="A483" s="252" t="s">
        <v>916</v>
      </c>
      <c r="B483" s="253" t="s">
        <v>917</v>
      </c>
      <c r="C483" s="254"/>
      <c r="D483" s="254"/>
      <c r="E483" s="254"/>
      <c r="F483" s="242">
        <f t="shared" si="7"/>
        <v>0</v>
      </c>
    </row>
    <row r="484" spans="1:6">
      <c r="A484" s="252" t="s">
        <v>918</v>
      </c>
      <c r="B484" s="253" t="s">
        <v>919</v>
      </c>
      <c r="C484" s="254">
        <v>2858</v>
      </c>
      <c r="D484" s="254"/>
      <c r="E484" s="254"/>
      <c r="F484" s="242">
        <f t="shared" si="7"/>
        <v>2858</v>
      </c>
    </row>
    <row r="485" hidden="1" spans="1:6">
      <c r="A485" s="252" t="s">
        <v>920</v>
      </c>
      <c r="B485" s="253" t="s">
        <v>921</v>
      </c>
      <c r="C485" s="254"/>
      <c r="D485" s="254"/>
      <c r="E485" s="254"/>
      <c r="F485" s="242">
        <f t="shared" si="7"/>
        <v>0</v>
      </c>
    </row>
    <row r="486" hidden="1" spans="1:6">
      <c r="A486" s="252" t="s">
        <v>922</v>
      </c>
      <c r="B486" s="253" t="s">
        <v>923</v>
      </c>
      <c r="C486" s="254"/>
      <c r="D486" s="254"/>
      <c r="E486" s="254"/>
      <c r="F486" s="242">
        <f t="shared" si="7"/>
        <v>0</v>
      </c>
    </row>
    <row r="487" hidden="1" spans="1:6">
      <c r="A487" s="252" t="s">
        <v>924</v>
      </c>
      <c r="B487" s="253" t="s">
        <v>925</v>
      </c>
      <c r="C487" s="254"/>
      <c r="D487" s="254"/>
      <c r="E487" s="254"/>
      <c r="F487" s="242">
        <f t="shared" si="7"/>
        <v>0</v>
      </c>
    </row>
    <row r="488" hidden="1" spans="1:6">
      <c r="A488" s="252" t="s">
        <v>926</v>
      </c>
      <c r="B488" s="253" t="s">
        <v>927</v>
      </c>
      <c r="C488" s="254"/>
      <c r="D488" s="254"/>
      <c r="E488" s="254"/>
      <c r="F488" s="242">
        <f t="shared" si="7"/>
        <v>0</v>
      </c>
    </row>
    <row r="489" hidden="1" spans="1:6">
      <c r="A489" s="252" t="s">
        <v>928</v>
      </c>
      <c r="B489" s="253" t="s">
        <v>929</v>
      </c>
      <c r="C489" s="254"/>
      <c r="D489" s="254"/>
      <c r="E489" s="254"/>
      <c r="F489" s="242">
        <f t="shared" si="7"/>
        <v>0</v>
      </c>
    </row>
    <row r="490" spans="1:6">
      <c r="A490" s="252" t="s">
        <v>930</v>
      </c>
      <c r="B490" s="253" t="s">
        <v>931</v>
      </c>
      <c r="C490" s="254">
        <v>1299</v>
      </c>
      <c r="D490" s="254"/>
      <c r="E490" s="254"/>
      <c r="F490" s="242">
        <f t="shared" si="7"/>
        <v>1299</v>
      </c>
    </row>
    <row r="491" spans="1:6">
      <c r="A491" s="252" t="s">
        <v>932</v>
      </c>
      <c r="B491" s="253" t="s">
        <v>933</v>
      </c>
      <c r="C491" s="254">
        <f>SUM(C492:C498)</f>
        <v>38</v>
      </c>
      <c r="D491" s="254">
        <f>SUM(D492:D498)</f>
        <v>0</v>
      </c>
      <c r="E491" s="254">
        <f>SUM(E492:E498)</f>
        <v>0</v>
      </c>
      <c r="F491" s="242">
        <f t="shared" si="7"/>
        <v>38</v>
      </c>
    </row>
    <row r="492" hidden="1" spans="1:6">
      <c r="A492" s="252" t="s">
        <v>934</v>
      </c>
      <c r="B492" s="253" t="s">
        <v>128</v>
      </c>
      <c r="C492" s="254"/>
      <c r="D492" s="254"/>
      <c r="E492" s="254"/>
      <c r="F492" s="242">
        <f t="shared" si="7"/>
        <v>0</v>
      </c>
    </row>
    <row r="493" hidden="1" spans="1:6">
      <c r="A493" s="252" t="s">
        <v>935</v>
      </c>
      <c r="B493" s="253" t="s">
        <v>130</v>
      </c>
      <c r="C493" s="254"/>
      <c r="D493" s="254"/>
      <c r="E493" s="254"/>
      <c r="F493" s="242">
        <f t="shared" si="7"/>
        <v>0</v>
      </c>
    </row>
    <row r="494" hidden="1" spans="1:6">
      <c r="A494" s="252" t="s">
        <v>936</v>
      </c>
      <c r="B494" s="253" t="s">
        <v>132</v>
      </c>
      <c r="C494" s="254"/>
      <c r="D494" s="254"/>
      <c r="E494" s="254"/>
      <c r="F494" s="242">
        <f t="shared" si="7"/>
        <v>0</v>
      </c>
    </row>
    <row r="495" hidden="1" spans="1:6">
      <c r="A495" s="252" t="s">
        <v>937</v>
      </c>
      <c r="B495" s="253" t="s">
        <v>938</v>
      </c>
      <c r="C495" s="254"/>
      <c r="D495" s="254"/>
      <c r="E495" s="254"/>
      <c r="F495" s="242">
        <f t="shared" si="7"/>
        <v>0</v>
      </c>
    </row>
    <row r="496" spans="1:6">
      <c r="A496" s="252" t="s">
        <v>939</v>
      </c>
      <c r="B496" s="253" t="s">
        <v>940</v>
      </c>
      <c r="C496" s="254">
        <v>38</v>
      </c>
      <c r="D496" s="254"/>
      <c r="E496" s="254"/>
      <c r="F496" s="242">
        <f t="shared" si="7"/>
        <v>38</v>
      </c>
    </row>
    <row r="497" hidden="1" spans="1:6">
      <c r="A497" s="252" t="s">
        <v>941</v>
      </c>
      <c r="B497" s="253" t="s">
        <v>942</v>
      </c>
      <c r="C497" s="254"/>
      <c r="D497" s="254"/>
      <c r="E497" s="254"/>
      <c r="F497" s="242">
        <f t="shared" si="7"/>
        <v>0</v>
      </c>
    </row>
    <row r="498" hidden="1" spans="1:6">
      <c r="A498" s="252" t="s">
        <v>943</v>
      </c>
      <c r="B498" s="253" t="s">
        <v>944</v>
      </c>
      <c r="C498" s="254"/>
      <c r="D498" s="254"/>
      <c r="E498" s="254"/>
      <c r="F498" s="242">
        <f t="shared" si="7"/>
        <v>0</v>
      </c>
    </row>
    <row r="499" spans="1:6">
      <c r="A499" s="252" t="s">
        <v>945</v>
      </c>
      <c r="B499" s="253" t="s">
        <v>946</v>
      </c>
      <c r="C499" s="254">
        <f>SUM(C500:C509)</f>
        <v>0</v>
      </c>
      <c r="D499" s="254">
        <f>SUM(D500:D509)</f>
        <v>0</v>
      </c>
      <c r="E499" s="254">
        <f>SUM(E500:E509)</f>
        <v>0</v>
      </c>
      <c r="F499" s="242">
        <f t="shared" si="7"/>
        <v>0</v>
      </c>
    </row>
    <row r="500" hidden="1" spans="1:6">
      <c r="A500" s="252" t="s">
        <v>947</v>
      </c>
      <c r="B500" s="253" t="s">
        <v>128</v>
      </c>
      <c r="C500" s="254"/>
      <c r="D500" s="254"/>
      <c r="E500" s="254"/>
      <c r="F500" s="242">
        <f t="shared" si="7"/>
        <v>0</v>
      </c>
    </row>
    <row r="501" hidden="1" spans="1:6">
      <c r="A501" s="252" t="s">
        <v>948</v>
      </c>
      <c r="B501" s="253" t="s">
        <v>130</v>
      </c>
      <c r="C501" s="254"/>
      <c r="D501" s="254"/>
      <c r="E501" s="254"/>
      <c r="F501" s="242">
        <f t="shared" si="7"/>
        <v>0</v>
      </c>
    </row>
    <row r="502" hidden="1" spans="1:6">
      <c r="A502" s="252" t="s">
        <v>949</v>
      </c>
      <c r="B502" s="253" t="s">
        <v>132</v>
      </c>
      <c r="C502" s="254"/>
      <c r="D502" s="254"/>
      <c r="E502" s="254"/>
      <c r="F502" s="242">
        <f t="shared" si="7"/>
        <v>0</v>
      </c>
    </row>
    <row r="503" hidden="1" spans="1:6">
      <c r="A503" s="252" t="s">
        <v>950</v>
      </c>
      <c r="B503" s="253" t="s">
        <v>951</v>
      </c>
      <c r="C503" s="254"/>
      <c r="D503" s="254"/>
      <c r="E503" s="254"/>
      <c r="F503" s="242">
        <f t="shared" si="7"/>
        <v>0</v>
      </c>
    </row>
    <row r="504" hidden="1" spans="1:6">
      <c r="A504" s="252" t="s">
        <v>952</v>
      </c>
      <c r="B504" s="253" t="s">
        <v>953</v>
      </c>
      <c r="C504" s="254"/>
      <c r="D504" s="254"/>
      <c r="E504" s="254"/>
      <c r="F504" s="242">
        <f t="shared" si="7"/>
        <v>0</v>
      </c>
    </row>
    <row r="505" hidden="1" spans="1:6">
      <c r="A505" s="252" t="s">
        <v>954</v>
      </c>
      <c r="B505" s="253" t="s">
        <v>955</v>
      </c>
      <c r="C505" s="254"/>
      <c r="D505" s="254"/>
      <c r="E505" s="254"/>
      <c r="F505" s="242">
        <f t="shared" si="7"/>
        <v>0</v>
      </c>
    </row>
    <row r="506" hidden="1" spans="1:6">
      <c r="A506" s="252" t="s">
        <v>956</v>
      </c>
      <c r="B506" s="253" t="s">
        <v>957</v>
      </c>
      <c r="C506" s="254"/>
      <c r="D506" s="254"/>
      <c r="E506" s="254"/>
      <c r="F506" s="242">
        <f t="shared" si="7"/>
        <v>0</v>
      </c>
    </row>
    <row r="507" hidden="1" spans="1:6">
      <c r="A507" s="252" t="s">
        <v>958</v>
      </c>
      <c r="B507" s="253" t="s">
        <v>959</v>
      </c>
      <c r="C507" s="254"/>
      <c r="D507" s="254"/>
      <c r="E507" s="254"/>
      <c r="F507" s="242">
        <f t="shared" si="7"/>
        <v>0</v>
      </c>
    </row>
    <row r="508" hidden="1" spans="1:6">
      <c r="A508" s="252" t="s">
        <v>960</v>
      </c>
      <c r="B508" s="253" t="s">
        <v>961</v>
      </c>
      <c r="C508" s="254"/>
      <c r="D508" s="254"/>
      <c r="E508" s="254"/>
      <c r="F508" s="242">
        <f t="shared" si="7"/>
        <v>0</v>
      </c>
    </row>
    <row r="509" hidden="1" spans="1:6">
      <c r="A509" s="252" t="s">
        <v>962</v>
      </c>
      <c r="B509" s="253" t="s">
        <v>963</v>
      </c>
      <c r="C509" s="254"/>
      <c r="D509" s="254"/>
      <c r="E509" s="254"/>
      <c r="F509" s="242">
        <f t="shared" si="7"/>
        <v>0</v>
      </c>
    </row>
    <row r="510" spans="1:6">
      <c r="A510" s="252" t="s">
        <v>964</v>
      </c>
      <c r="B510" s="253" t="s">
        <v>965</v>
      </c>
      <c r="C510" s="254">
        <f>SUM(C511:C518)</f>
        <v>4</v>
      </c>
      <c r="D510" s="254">
        <f>SUM(D511:D518)</f>
        <v>0</v>
      </c>
      <c r="E510" s="254">
        <f>SUM(E511:E518)</f>
        <v>0</v>
      </c>
      <c r="F510" s="242">
        <f t="shared" si="7"/>
        <v>4</v>
      </c>
    </row>
    <row r="511" hidden="1" spans="1:6">
      <c r="A511" s="252" t="s">
        <v>966</v>
      </c>
      <c r="B511" s="253" t="s">
        <v>128</v>
      </c>
      <c r="C511" s="254"/>
      <c r="D511" s="254"/>
      <c r="E511" s="254"/>
      <c r="F511" s="242">
        <f t="shared" si="7"/>
        <v>0</v>
      </c>
    </row>
    <row r="512" hidden="1" spans="1:6">
      <c r="A512" s="252" t="s">
        <v>967</v>
      </c>
      <c r="B512" s="253" t="s">
        <v>130</v>
      </c>
      <c r="C512" s="254"/>
      <c r="D512" s="254"/>
      <c r="E512" s="254"/>
      <c r="F512" s="242">
        <f t="shared" si="7"/>
        <v>0</v>
      </c>
    </row>
    <row r="513" hidden="1" spans="1:6">
      <c r="A513" s="252" t="s">
        <v>968</v>
      </c>
      <c r="B513" s="253" t="s">
        <v>132</v>
      </c>
      <c r="C513" s="254"/>
      <c r="D513" s="254"/>
      <c r="E513" s="254"/>
      <c r="F513" s="242">
        <f t="shared" si="7"/>
        <v>0</v>
      </c>
    </row>
    <row r="514" hidden="1" spans="1:6">
      <c r="A514" s="252" t="s">
        <v>969</v>
      </c>
      <c r="B514" s="253" t="s">
        <v>970</v>
      </c>
      <c r="C514" s="254"/>
      <c r="D514" s="254"/>
      <c r="E514" s="254"/>
      <c r="F514" s="242">
        <f t="shared" si="7"/>
        <v>0</v>
      </c>
    </row>
    <row r="515" hidden="1" spans="1:6">
      <c r="A515" s="252" t="s">
        <v>971</v>
      </c>
      <c r="B515" s="253" t="s">
        <v>972</v>
      </c>
      <c r="C515" s="254"/>
      <c r="D515" s="254"/>
      <c r="E515" s="254"/>
      <c r="F515" s="242">
        <f t="shared" si="7"/>
        <v>0</v>
      </c>
    </row>
    <row r="516" hidden="1" spans="1:6">
      <c r="A516" s="252" t="s">
        <v>973</v>
      </c>
      <c r="B516" s="253" t="s">
        <v>974</v>
      </c>
      <c r="C516" s="254"/>
      <c r="D516" s="254"/>
      <c r="E516" s="254"/>
      <c r="F516" s="242">
        <f t="shared" si="7"/>
        <v>0</v>
      </c>
    </row>
    <row r="517" spans="1:6">
      <c r="A517" s="252" t="s">
        <v>975</v>
      </c>
      <c r="B517" s="253" t="s">
        <v>976</v>
      </c>
      <c r="C517" s="254">
        <v>4</v>
      </c>
      <c r="D517" s="254"/>
      <c r="E517" s="254"/>
      <c r="F517" s="242">
        <f t="shared" si="7"/>
        <v>4</v>
      </c>
    </row>
    <row r="518" hidden="1" spans="1:6">
      <c r="A518" s="252" t="s">
        <v>977</v>
      </c>
      <c r="B518" s="253" t="s">
        <v>978</v>
      </c>
      <c r="C518" s="254"/>
      <c r="D518" s="254"/>
      <c r="E518" s="254"/>
      <c r="F518" s="242">
        <f t="shared" si="7"/>
        <v>0</v>
      </c>
    </row>
    <row r="519" spans="1:6">
      <c r="A519" s="252" t="s">
        <v>979</v>
      </c>
      <c r="B519" s="253" t="s">
        <v>980</v>
      </c>
      <c r="C519" s="254">
        <f>SUM(C520:C526)</f>
        <v>0</v>
      </c>
      <c r="D519" s="254">
        <f>SUM(D520:D526)</f>
        <v>0</v>
      </c>
      <c r="E519" s="254">
        <f>SUM(E520:E526)</f>
        <v>0</v>
      </c>
      <c r="F519" s="242">
        <f t="shared" ref="F519:F582" si="8">SUM(C519+D519+E519)</f>
        <v>0</v>
      </c>
    </row>
    <row r="520" hidden="1" spans="1:6">
      <c r="A520" s="252" t="s">
        <v>981</v>
      </c>
      <c r="B520" s="253" t="s">
        <v>128</v>
      </c>
      <c r="C520" s="254"/>
      <c r="D520" s="254"/>
      <c r="E520" s="254"/>
      <c r="F520" s="242">
        <f t="shared" si="8"/>
        <v>0</v>
      </c>
    </row>
    <row r="521" hidden="1" spans="1:6">
      <c r="A521" s="252" t="s">
        <v>982</v>
      </c>
      <c r="B521" s="253" t="s">
        <v>130</v>
      </c>
      <c r="C521" s="254"/>
      <c r="D521" s="254"/>
      <c r="E521" s="254"/>
      <c r="F521" s="242">
        <f t="shared" si="8"/>
        <v>0</v>
      </c>
    </row>
    <row r="522" hidden="1" spans="1:6">
      <c r="A522" s="252" t="s">
        <v>983</v>
      </c>
      <c r="B522" s="253" t="s">
        <v>132</v>
      </c>
      <c r="C522" s="254"/>
      <c r="D522" s="254"/>
      <c r="E522" s="254"/>
      <c r="F522" s="242">
        <f t="shared" si="8"/>
        <v>0</v>
      </c>
    </row>
    <row r="523" hidden="1" spans="1:6">
      <c r="A523" s="252" t="s">
        <v>984</v>
      </c>
      <c r="B523" s="253" t="s">
        <v>985</v>
      </c>
      <c r="C523" s="254"/>
      <c r="D523" s="254"/>
      <c r="E523" s="254"/>
      <c r="F523" s="242">
        <f t="shared" si="8"/>
        <v>0</v>
      </c>
    </row>
    <row r="524" hidden="1" spans="1:6">
      <c r="A524" s="252" t="s">
        <v>986</v>
      </c>
      <c r="B524" s="253" t="s">
        <v>987</v>
      </c>
      <c r="C524" s="254"/>
      <c r="D524" s="254"/>
      <c r="E524" s="254"/>
      <c r="F524" s="242">
        <f t="shared" si="8"/>
        <v>0</v>
      </c>
    </row>
    <row r="525" hidden="1" spans="1:6">
      <c r="A525" s="252" t="s">
        <v>988</v>
      </c>
      <c r="B525" s="253" t="s">
        <v>989</v>
      </c>
      <c r="C525" s="254"/>
      <c r="D525" s="254"/>
      <c r="E525" s="254"/>
      <c r="F525" s="242">
        <f t="shared" si="8"/>
        <v>0</v>
      </c>
    </row>
    <row r="526" hidden="1" spans="1:6">
      <c r="A526" s="252" t="s">
        <v>990</v>
      </c>
      <c r="B526" s="253" t="s">
        <v>991</v>
      </c>
      <c r="C526" s="254"/>
      <c r="D526" s="254"/>
      <c r="E526" s="254"/>
      <c r="F526" s="242">
        <f t="shared" si="8"/>
        <v>0</v>
      </c>
    </row>
    <row r="527" spans="1:6">
      <c r="A527" s="252" t="s">
        <v>992</v>
      </c>
      <c r="B527" s="253" t="s">
        <v>993</v>
      </c>
      <c r="C527" s="254">
        <f>SUM(C528:C530)</f>
        <v>0</v>
      </c>
      <c r="D527" s="254">
        <f>SUM(D528:D530)</f>
        <v>0</v>
      </c>
      <c r="E527" s="254">
        <f>SUM(E528:E530)</f>
        <v>0</v>
      </c>
      <c r="F527" s="242">
        <f t="shared" si="8"/>
        <v>0</v>
      </c>
    </row>
    <row r="528" hidden="1" spans="1:6">
      <c r="A528" s="252" t="s">
        <v>994</v>
      </c>
      <c r="B528" s="253" t="s">
        <v>995</v>
      </c>
      <c r="C528" s="254"/>
      <c r="D528" s="254"/>
      <c r="E528" s="254"/>
      <c r="F528" s="242">
        <f t="shared" si="8"/>
        <v>0</v>
      </c>
    </row>
    <row r="529" hidden="1" spans="1:6">
      <c r="A529" s="252" t="s">
        <v>996</v>
      </c>
      <c r="B529" s="253" t="s">
        <v>997</v>
      </c>
      <c r="C529" s="254"/>
      <c r="D529" s="254"/>
      <c r="E529" s="254"/>
      <c r="F529" s="242">
        <f t="shared" si="8"/>
        <v>0</v>
      </c>
    </row>
    <row r="530" hidden="1" spans="1:6">
      <c r="A530" s="252" t="s">
        <v>998</v>
      </c>
      <c r="B530" s="253" t="s">
        <v>999</v>
      </c>
      <c r="C530" s="254"/>
      <c r="D530" s="254"/>
      <c r="E530" s="254"/>
      <c r="F530" s="242">
        <f t="shared" si="8"/>
        <v>0</v>
      </c>
    </row>
    <row r="531" spans="1:6">
      <c r="A531" s="252" t="s">
        <v>1000</v>
      </c>
      <c r="B531" s="253" t="s">
        <v>1001</v>
      </c>
      <c r="C531" s="254">
        <f>SUM(C532,C551,C559,C561,C570,C574,C584,C593,C600,C608,C617,C623,C626,C629,C632,C635,C638,C642,C646,C655,C658)</f>
        <v>81175</v>
      </c>
      <c r="D531" s="254">
        <f>SUM(D532,D551,D559,D561,D570,D574,D584,D593,D600,D608,D617,D623,D626,D629,D632,D635,D638,D642,D646,D655,D658)</f>
        <v>0</v>
      </c>
      <c r="E531" s="254">
        <f>SUM(E532,E551,E559,E561,E570,E574,E584,E593,E600,E608,E617,E623,E626,E629,E632,E635,E638,E642,E646,E655,E658)</f>
        <v>0</v>
      </c>
      <c r="F531" s="242">
        <f t="shared" si="8"/>
        <v>81175</v>
      </c>
    </row>
    <row r="532" spans="1:6">
      <c r="A532" s="252" t="s">
        <v>1002</v>
      </c>
      <c r="B532" s="253" t="s">
        <v>1003</v>
      </c>
      <c r="C532" s="254">
        <f>SUM(C533:C550)</f>
        <v>836</v>
      </c>
      <c r="D532" s="254">
        <f>SUM(D533:D550)</f>
        <v>0</v>
      </c>
      <c r="E532" s="254">
        <f>SUM(E533:E550)</f>
        <v>0</v>
      </c>
      <c r="F532" s="242">
        <f t="shared" si="8"/>
        <v>836</v>
      </c>
    </row>
    <row r="533" spans="1:6">
      <c r="A533" s="252" t="s">
        <v>1004</v>
      </c>
      <c r="B533" s="253" t="s">
        <v>128</v>
      </c>
      <c r="C533" s="254">
        <v>836</v>
      </c>
      <c r="D533" s="254"/>
      <c r="E533" s="254"/>
      <c r="F533" s="242">
        <f t="shared" si="8"/>
        <v>836</v>
      </c>
    </row>
    <row r="534" hidden="1" spans="1:6">
      <c r="A534" s="252" t="s">
        <v>1005</v>
      </c>
      <c r="B534" s="253" t="s">
        <v>130</v>
      </c>
      <c r="C534" s="254"/>
      <c r="D534" s="254"/>
      <c r="E534" s="254"/>
      <c r="F534" s="242">
        <f t="shared" si="8"/>
        <v>0</v>
      </c>
    </row>
    <row r="535" hidden="1" spans="1:6">
      <c r="A535" s="252" t="s">
        <v>1006</v>
      </c>
      <c r="B535" s="253" t="s">
        <v>132</v>
      </c>
      <c r="C535" s="254"/>
      <c r="D535" s="254"/>
      <c r="E535" s="254"/>
      <c r="F535" s="242">
        <f t="shared" si="8"/>
        <v>0</v>
      </c>
    </row>
    <row r="536" hidden="1" spans="1:6">
      <c r="A536" s="252" t="s">
        <v>1007</v>
      </c>
      <c r="B536" s="253" t="s">
        <v>1008</v>
      </c>
      <c r="C536" s="254"/>
      <c r="D536" s="254"/>
      <c r="E536" s="254"/>
      <c r="F536" s="242">
        <f t="shared" si="8"/>
        <v>0</v>
      </c>
    </row>
    <row r="537" hidden="1" spans="1:6">
      <c r="A537" s="252" t="s">
        <v>1009</v>
      </c>
      <c r="B537" s="253" t="s">
        <v>1010</v>
      </c>
      <c r="C537" s="254"/>
      <c r="D537" s="254"/>
      <c r="E537" s="254"/>
      <c r="F537" s="242">
        <f t="shared" si="8"/>
        <v>0</v>
      </c>
    </row>
    <row r="538" hidden="1" spans="1:6">
      <c r="A538" s="252" t="s">
        <v>1011</v>
      </c>
      <c r="B538" s="253" t="s">
        <v>1012</v>
      </c>
      <c r="C538" s="254"/>
      <c r="D538" s="254"/>
      <c r="E538" s="254"/>
      <c r="F538" s="242">
        <f t="shared" si="8"/>
        <v>0</v>
      </c>
    </row>
    <row r="539" hidden="1" spans="1:6">
      <c r="A539" s="252" t="s">
        <v>1013</v>
      </c>
      <c r="B539" s="253" t="s">
        <v>1014</v>
      </c>
      <c r="C539" s="254"/>
      <c r="D539" s="254"/>
      <c r="E539" s="254"/>
      <c r="F539" s="242">
        <f t="shared" si="8"/>
        <v>0</v>
      </c>
    </row>
    <row r="540" hidden="1" spans="1:6">
      <c r="A540" s="252" t="s">
        <v>1015</v>
      </c>
      <c r="B540" s="253" t="s">
        <v>226</v>
      </c>
      <c r="C540" s="254"/>
      <c r="D540" s="254"/>
      <c r="E540" s="254"/>
      <c r="F540" s="242">
        <f t="shared" si="8"/>
        <v>0</v>
      </c>
    </row>
    <row r="541" hidden="1" spans="1:6">
      <c r="A541" s="252" t="s">
        <v>1016</v>
      </c>
      <c r="B541" s="253" t="s">
        <v>1017</v>
      </c>
      <c r="C541" s="254"/>
      <c r="D541" s="254"/>
      <c r="E541" s="254"/>
      <c r="F541" s="242">
        <f t="shared" si="8"/>
        <v>0</v>
      </c>
    </row>
    <row r="542" hidden="1" spans="1:6">
      <c r="A542" s="252" t="s">
        <v>1018</v>
      </c>
      <c r="B542" s="253" t="s">
        <v>1019</v>
      </c>
      <c r="C542" s="254"/>
      <c r="D542" s="254"/>
      <c r="E542" s="254"/>
      <c r="F542" s="242">
        <f t="shared" si="8"/>
        <v>0</v>
      </c>
    </row>
    <row r="543" hidden="1" spans="1:6">
      <c r="A543" s="252" t="s">
        <v>1020</v>
      </c>
      <c r="B543" s="253" t="s">
        <v>1021</v>
      </c>
      <c r="C543" s="254"/>
      <c r="D543" s="254"/>
      <c r="E543" s="254"/>
      <c r="F543" s="242">
        <f t="shared" si="8"/>
        <v>0</v>
      </c>
    </row>
    <row r="544" hidden="1" spans="1:6">
      <c r="A544" s="252" t="s">
        <v>1022</v>
      </c>
      <c r="B544" s="253" t="s">
        <v>1023</v>
      </c>
      <c r="C544" s="254"/>
      <c r="D544" s="254"/>
      <c r="E544" s="254"/>
      <c r="F544" s="242">
        <f t="shared" si="8"/>
        <v>0</v>
      </c>
    </row>
    <row r="545" hidden="1" spans="1:6">
      <c r="A545" s="252" t="s">
        <v>1024</v>
      </c>
      <c r="B545" s="253" t="s">
        <v>1025</v>
      </c>
      <c r="C545" s="254"/>
      <c r="D545" s="254"/>
      <c r="E545" s="254"/>
      <c r="F545" s="242">
        <f t="shared" si="8"/>
        <v>0</v>
      </c>
    </row>
    <row r="546" hidden="1" spans="1:6">
      <c r="A546" s="252" t="s">
        <v>1026</v>
      </c>
      <c r="B546" s="253" t="s">
        <v>1027</v>
      </c>
      <c r="C546" s="254"/>
      <c r="D546" s="254"/>
      <c r="E546" s="254"/>
      <c r="F546" s="242">
        <f t="shared" si="8"/>
        <v>0</v>
      </c>
    </row>
    <row r="547" hidden="1" spans="1:6">
      <c r="A547" s="252" t="s">
        <v>1028</v>
      </c>
      <c r="B547" s="253" t="s">
        <v>1029</v>
      </c>
      <c r="C547" s="254"/>
      <c r="D547" s="254"/>
      <c r="E547" s="254"/>
      <c r="F547" s="242">
        <f t="shared" si="8"/>
        <v>0</v>
      </c>
    </row>
    <row r="548" hidden="1" spans="1:6">
      <c r="A548" s="252" t="s">
        <v>1030</v>
      </c>
      <c r="B548" s="253" t="s">
        <v>1031</v>
      </c>
      <c r="C548" s="254"/>
      <c r="D548" s="254"/>
      <c r="E548" s="254"/>
      <c r="F548" s="242">
        <f t="shared" si="8"/>
        <v>0</v>
      </c>
    </row>
    <row r="549" hidden="1" spans="1:6">
      <c r="A549" s="252" t="s">
        <v>1032</v>
      </c>
      <c r="B549" s="253" t="s">
        <v>146</v>
      </c>
      <c r="C549" s="254"/>
      <c r="D549" s="254"/>
      <c r="E549" s="254"/>
      <c r="F549" s="242">
        <f t="shared" si="8"/>
        <v>0</v>
      </c>
    </row>
    <row r="550" hidden="1" spans="1:6">
      <c r="A550" s="252" t="s">
        <v>1033</v>
      </c>
      <c r="B550" s="253" t="s">
        <v>1034</v>
      </c>
      <c r="C550" s="254"/>
      <c r="D550" s="254"/>
      <c r="E550" s="254"/>
      <c r="F550" s="242">
        <f t="shared" si="8"/>
        <v>0</v>
      </c>
    </row>
    <row r="551" spans="1:6">
      <c r="A551" s="252" t="s">
        <v>1035</v>
      </c>
      <c r="B551" s="253" t="s">
        <v>1036</v>
      </c>
      <c r="C551" s="254">
        <f>SUM(C552:C558)</f>
        <v>1400</v>
      </c>
      <c r="D551" s="254">
        <f>SUM(D552:D558)</f>
        <v>0</v>
      </c>
      <c r="E551" s="254">
        <f>SUM(E552:E558)</f>
        <v>0</v>
      </c>
      <c r="F551" s="242">
        <f t="shared" si="8"/>
        <v>1400</v>
      </c>
    </row>
    <row r="552" spans="1:6">
      <c r="A552" s="252" t="s">
        <v>1037</v>
      </c>
      <c r="B552" s="253" t="s">
        <v>128</v>
      </c>
      <c r="C552" s="254">
        <v>387</v>
      </c>
      <c r="D552" s="254"/>
      <c r="E552" s="254"/>
      <c r="F552" s="242">
        <f t="shared" si="8"/>
        <v>387</v>
      </c>
    </row>
    <row r="553" hidden="1" spans="1:6">
      <c r="A553" s="252" t="s">
        <v>1038</v>
      </c>
      <c r="B553" s="253" t="s">
        <v>130</v>
      </c>
      <c r="C553" s="254"/>
      <c r="D553" s="254"/>
      <c r="E553" s="254"/>
      <c r="F553" s="242">
        <f t="shared" si="8"/>
        <v>0</v>
      </c>
    </row>
    <row r="554" hidden="1" spans="1:6">
      <c r="A554" s="252" t="s">
        <v>1039</v>
      </c>
      <c r="B554" s="253" t="s">
        <v>132</v>
      </c>
      <c r="C554" s="254"/>
      <c r="D554" s="254"/>
      <c r="E554" s="254"/>
      <c r="F554" s="242">
        <f t="shared" si="8"/>
        <v>0</v>
      </c>
    </row>
    <row r="555" spans="1:6">
      <c r="A555" s="252" t="s">
        <v>1040</v>
      </c>
      <c r="B555" s="253" t="s">
        <v>1041</v>
      </c>
      <c r="C555" s="254">
        <v>2</v>
      </c>
      <c r="D555" s="254"/>
      <c r="E555" s="254"/>
      <c r="F555" s="242">
        <f t="shared" si="8"/>
        <v>2</v>
      </c>
    </row>
    <row r="556" hidden="1" spans="1:6">
      <c r="A556" s="252" t="s">
        <v>1042</v>
      </c>
      <c r="B556" s="253" t="s">
        <v>1043</v>
      </c>
      <c r="C556" s="254"/>
      <c r="D556" s="254"/>
      <c r="E556" s="254"/>
      <c r="F556" s="242">
        <f t="shared" si="8"/>
        <v>0</v>
      </c>
    </row>
    <row r="557" spans="1:6">
      <c r="A557" s="252" t="s">
        <v>1044</v>
      </c>
      <c r="B557" s="253" t="s">
        <v>1045</v>
      </c>
      <c r="C557" s="254">
        <v>12</v>
      </c>
      <c r="D557" s="254"/>
      <c r="E557" s="254"/>
      <c r="F557" s="242">
        <f t="shared" si="8"/>
        <v>12</v>
      </c>
    </row>
    <row r="558" spans="1:6">
      <c r="A558" s="252" t="s">
        <v>1046</v>
      </c>
      <c r="B558" s="253" t="s">
        <v>1047</v>
      </c>
      <c r="C558" s="254">
        <v>999</v>
      </c>
      <c r="D558" s="254"/>
      <c r="E558" s="254"/>
      <c r="F558" s="242">
        <f t="shared" si="8"/>
        <v>999</v>
      </c>
    </row>
    <row r="559" spans="1:6">
      <c r="A559" s="252" t="s">
        <v>1048</v>
      </c>
      <c r="B559" s="253" t="s">
        <v>1049</v>
      </c>
      <c r="C559" s="254">
        <f>SUM(C560)</f>
        <v>0</v>
      </c>
      <c r="D559" s="254">
        <f>SUM(D560)</f>
        <v>0</v>
      </c>
      <c r="E559" s="254">
        <f>SUM(E560)</f>
        <v>0</v>
      </c>
      <c r="F559" s="242">
        <f t="shared" si="8"/>
        <v>0</v>
      </c>
    </row>
    <row r="560" hidden="1" spans="1:6">
      <c r="A560" s="252" t="s">
        <v>1050</v>
      </c>
      <c r="B560" s="253" t="s">
        <v>1051</v>
      </c>
      <c r="C560" s="254"/>
      <c r="D560" s="254"/>
      <c r="E560" s="254"/>
      <c r="F560" s="242">
        <f t="shared" si="8"/>
        <v>0</v>
      </c>
    </row>
    <row r="561" spans="1:6">
      <c r="A561" s="252" t="s">
        <v>1052</v>
      </c>
      <c r="B561" s="253" t="s">
        <v>1053</v>
      </c>
      <c r="C561" s="254">
        <f>SUM(C562:C569)</f>
        <v>37286</v>
      </c>
      <c r="D561" s="254">
        <f>SUM(D562:D569)</f>
        <v>0</v>
      </c>
      <c r="E561" s="254">
        <f>SUM(E562:E569)</f>
        <v>0</v>
      </c>
      <c r="F561" s="242">
        <f t="shared" si="8"/>
        <v>37286</v>
      </c>
    </row>
    <row r="562" spans="1:6">
      <c r="A562" s="252" t="s">
        <v>1054</v>
      </c>
      <c r="B562" s="253" t="s">
        <v>1055</v>
      </c>
      <c r="C562" s="254">
        <v>2343</v>
      </c>
      <c r="D562" s="254"/>
      <c r="E562" s="254"/>
      <c r="F562" s="242">
        <f t="shared" si="8"/>
        <v>2343</v>
      </c>
    </row>
    <row r="563" spans="1:6">
      <c r="A563" s="252" t="s">
        <v>1056</v>
      </c>
      <c r="B563" s="253" t="s">
        <v>1057</v>
      </c>
      <c r="C563" s="254">
        <v>3252</v>
      </c>
      <c r="D563" s="254"/>
      <c r="E563" s="254"/>
      <c r="F563" s="242">
        <f t="shared" si="8"/>
        <v>3252</v>
      </c>
    </row>
    <row r="564" hidden="1" spans="1:6">
      <c r="A564" s="252" t="s">
        <v>1058</v>
      </c>
      <c r="B564" s="253" t="s">
        <v>1059</v>
      </c>
      <c r="C564" s="254"/>
      <c r="D564" s="254"/>
      <c r="E564" s="254"/>
      <c r="F564" s="242">
        <f t="shared" si="8"/>
        <v>0</v>
      </c>
    </row>
    <row r="565" spans="1:6">
      <c r="A565" s="252" t="s">
        <v>1060</v>
      </c>
      <c r="B565" s="253" t="s">
        <v>1061</v>
      </c>
      <c r="C565" s="254">
        <v>12627</v>
      </c>
      <c r="D565" s="254"/>
      <c r="E565" s="254"/>
      <c r="F565" s="242">
        <f t="shared" si="8"/>
        <v>12627</v>
      </c>
    </row>
    <row r="566" spans="1:6">
      <c r="A566" s="252" t="s">
        <v>1062</v>
      </c>
      <c r="B566" s="253" t="s">
        <v>1063</v>
      </c>
      <c r="C566" s="254">
        <v>6314</v>
      </c>
      <c r="D566" s="254"/>
      <c r="E566" s="254"/>
      <c r="F566" s="242">
        <f t="shared" si="8"/>
        <v>6314</v>
      </c>
    </row>
    <row r="567" spans="1:6">
      <c r="A567" s="252" t="s">
        <v>1064</v>
      </c>
      <c r="B567" s="253" t="s">
        <v>1065</v>
      </c>
      <c r="C567" s="254">
        <v>12750</v>
      </c>
      <c r="D567" s="254"/>
      <c r="E567" s="254"/>
      <c r="F567" s="242">
        <f t="shared" si="8"/>
        <v>12750</v>
      </c>
    </row>
    <row r="568" hidden="1" spans="1:6">
      <c r="A568" s="252" t="s">
        <v>1066</v>
      </c>
      <c r="B568" s="253" t="s">
        <v>1067</v>
      </c>
      <c r="C568" s="254"/>
      <c r="D568" s="254"/>
      <c r="E568" s="254"/>
      <c r="F568" s="242">
        <f t="shared" si="8"/>
        <v>0</v>
      </c>
    </row>
    <row r="569" hidden="1" spans="1:6">
      <c r="A569" s="252" t="s">
        <v>1068</v>
      </c>
      <c r="B569" s="253" t="s">
        <v>1069</v>
      </c>
      <c r="C569" s="254"/>
      <c r="D569" s="254"/>
      <c r="E569" s="254"/>
      <c r="F569" s="242">
        <f t="shared" si="8"/>
        <v>0</v>
      </c>
    </row>
    <row r="570" spans="1:6">
      <c r="A570" s="252" t="s">
        <v>1070</v>
      </c>
      <c r="B570" s="253" t="s">
        <v>1071</v>
      </c>
      <c r="C570" s="254">
        <f>SUM(C571:C573)</f>
        <v>0</v>
      </c>
      <c r="D570" s="254">
        <f>SUM(D571:D573)</f>
        <v>0</v>
      </c>
      <c r="E570" s="254">
        <f>SUM(E571:E573)</f>
        <v>0</v>
      </c>
      <c r="F570" s="242">
        <f t="shared" si="8"/>
        <v>0</v>
      </c>
    </row>
    <row r="571" hidden="1" spans="1:6">
      <c r="A571" s="252" t="s">
        <v>1072</v>
      </c>
      <c r="B571" s="253" t="s">
        <v>1073</v>
      </c>
      <c r="C571" s="254"/>
      <c r="D571" s="254"/>
      <c r="E571" s="254"/>
      <c r="F571" s="242">
        <f t="shared" si="8"/>
        <v>0</v>
      </c>
    </row>
    <row r="572" hidden="1" spans="1:6">
      <c r="A572" s="252" t="s">
        <v>1074</v>
      </c>
      <c r="B572" s="253" t="s">
        <v>1075</v>
      </c>
      <c r="C572" s="254"/>
      <c r="D572" s="254"/>
      <c r="E572" s="254"/>
      <c r="F572" s="242">
        <f t="shared" si="8"/>
        <v>0</v>
      </c>
    </row>
    <row r="573" hidden="1" spans="1:6">
      <c r="A573" s="252" t="s">
        <v>1076</v>
      </c>
      <c r="B573" s="253" t="s">
        <v>1077</v>
      </c>
      <c r="C573" s="254"/>
      <c r="D573" s="254"/>
      <c r="E573" s="254"/>
      <c r="F573" s="242">
        <f t="shared" si="8"/>
        <v>0</v>
      </c>
    </row>
    <row r="574" spans="1:6">
      <c r="A574" s="252" t="s">
        <v>1078</v>
      </c>
      <c r="B574" s="253" t="s">
        <v>1079</v>
      </c>
      <c r="C574" s="254">
        <f>SUM(C575:C583)</f>
        <v>110</v>
      </c>
      <c r="D574" s="254">
        <f>SUM(D575:D583)</f>
        <v>0</v>
      </c>
      <c r="E574" s="254">
        <f>SUM(E575:E583)</f>
        <v>0</v>
      </c>
      <c r="F574" s="242">
        <f t="shared" si="8"/>
        <v>110</v>
      </c>
    </row>
    <row r="575" hidden="1" spans="1:6">
      <c r="A575" s="252" t="s">
        <v>1080</v>
      </c>
      <c r="B575" s="253" t="s">
        <v>1081</v>
      </c>
      <c r="C575" s="254"/>
      <c r="D575" s="254"/>
      <c r="E575" s="254"/>
      <c r="F575" s="242">
        <f t="shared" si="8"/>
        <v>0</v>
      </c>
    </row>
    <row r="576" hidden="1" spans="1:6">
      <c r="A576" s="252" t="s">
        <v>1082</v>
      </c>
      <c r="B576" s="253" t="s">
        <v>1083</v>
      </c>
      <c r="C576" s="254"/>
      <c r="D576" s="254"/>
      <c r="E576" s="254"/>
      <c r="F576" s="242">
        <f t="shared" si="8"/>
        <v>0</v>
      </c>
    </row>
    <row r="577" hidden="1" spans="1:6">
      <c r="A577" s="252" t="s">
        <v>1084</v>
      </c>
      <c r="B577" s="253" t="s">
        <v>1085</v>
      </c>
      <c r="C577" s="254"/>
      <c r="D577" s="254"/>
      <c r="E577" s="254"/>
      <c r="F577" s="242">
        <f t="shared" si="8"/>
        <v>0</v>
      </c>
    </row>
    <row r="578" hidden="1" spans="1:6">
      <c r="A578" s="252" t="s">
        <v>1086</v>
      </c>
      <c r="B578" s="253" t="s">
        <v>1087</v>
      </c>
      <c r="C578" s="254"/>
      <c r="D578" s="254"/>
      <c r="E578" s="254"/>
      <c r="F578" s="242">
        <f t="shared" si="8"/>
        <v>0</v>
      </c>
    </row>
    <row r="579" hidden="1" spans="1:6">
      <c r="A579" s="252" t="s">
        <v>1088</v>
      </c>
      <c r="B579" s="253" t="s">
        <v>1089</v>
      </c>
      <c r="C579" s="254"/>
      <c r="D579" s="254"/>
      <c r="E579" s="254"/>
      <c r="F579" s="242">
        <f t="shared" si="8"/>
        <v>0</v>
      </c>
    </row>
    <row r="580" spans="1:6">
      <c r="A580" s="252" t="s">
        <v>1090</v>
      </c>
      <c r="B580" s="253" t="s">
        <v>1091</v>
      </c>
      <c r="C580" s="254">
        <v>10</v>
      </c>
      <c r="D580" s="254"/>
      <c r="E580" s="254"/>
      <c r="F580" s="242">
        <f t="shared" si="8"/>
        <v>10</v>
      </c>
    </row>
    <row r="581" hidden="1" spans="1:6">
      <c r="A581" s="252" t="s">
        <v>1092</v>
      </c>
      <c r="B581" s="253" t="s">
        <v>1093</v>
      </c>
      <c r="C581" s="254"/>
      <c r="D581" s="254"/>
      <c r="E581" s="254"/>
      <c r="F581" s="242">
        <f t="shared" si="8"/>
        <v>0</v>
      </c>
    </row>
    <row r="582" hidden="1" spans="1:6">
      <c r="A582" s="252" t="s">
        <v>1094</v>
      </c>
      <c r="B582" s="253" t="s">
        <v>1095</v>
      </c>
      <c r="C582" s="254"/>
      <c r="D582" s="254"/>
      <c r="E582" s="254"/>
      <c r="F582" s="242">
        <f t="shared" si="8"/>
        <v>0</v>
      </c>
    </row>
    <row r="583" spans="1:6">
      <c r="A583" s="252" t="s">
        <v>1096</v>
      </c>
      <c r="B583" s="253" t="s">
        <v>1097</v>
      </c>
      <c r="C583" s="254">
        <v>100</v>
      </c>
      <c r="D583" s="254"/>
      <c r="E583" s="254"/>
      <c r="F583" s="242">
        <f t="shared" ref="F583:F646" si="9">SUM(C583+D583+E583)</f>
        <v>100</v>
      </c>
    </row>
    <row r="584" spans="1:6">
      <c r="A584" s="252" t="s">
        <v>1098</v>
      </c>
      <c r="B584" s="253" t="s">
        <v>1099</v>
      </c>
      <c r="C584" s="254">
        <f>SUM(C585:C592)</f>
        <v>4846</v>
      </c>
      <c r="D584" s="254">
        <f>SUM(D585:D592)</f>
        <v>0</v>
      </c>
      <c r="E584" s="254">
        <f>SUM(E585:E592)</f>
        <v>0</v>
      </c>
      <c r="F584" s="242">
        <f t="shared" si="9"/>
        <v>4846</v>
      </c>
    </row>
    <row r="585" spans="1:6">
      <c r="A585" s="252" t="s">
        <v>1100</v>
      </c>
      <c r="B585" s="253" t="s">
        <v>1101</v>
      </c>
      <c r="C585" s="254">
        <v>1201</v>
      </c>
      <c r="D585" s="254"/>
      <c r="E585" s="254"/>
      <c r="F585" s="242">
        <f t="shared" si="9"/>
        <v>1201</v>
      </c>
    </row>
    <row r="586" spans="1:6">
      <c r="A586" s="252" t="s">
        <v>1102</v>
      </c>
      <c r="B586" s="253" t="s">
        <v>1103</v>
      </c>
      <c r="C586" s="254">
        <v>10</v>
      </c>
      <c r="D586" s="254"/>
      <c r="E586" s="254"/>
      <c r="F586" s="242">
        <f t="shared" si="9"/>
        <v>10</v>
      </c>
    </row>
    <row r="587" spans="1:6">
      <c r="A587" s="252" t="s">
        <v>1104</v>
      </c>
      <c r="B587" s="253" t="s">
        <v>1105</v>
      </c>
      <c r="C587" s="254">
        <v>300</v>
      </c>
      <c r="D587" s="254"/>
      <c r="E587" s="254"/>
      <c r="F587" s="242">
        <f t="shared" si="9"/>
        <v>300</v>
      </c>
    </row>
    <row r="588" spans="1:6">
      <c r="A588" s="252" t="s">
        <v>1106</v>
      </c>
      <c r="B588" s="253" t="s">
        <v>1107</v>
      </c>
      <c r="C588" s="254">
        <v>1006</v>
      </c>
      <c r="D588" s="254"/>
      <c r="E588" s="254"/>
      <c r="F588" s="242">
        <f t="shared" si="9"/>
        <v>1006</v>
      </c>
    </row>
    <row r="589" spans="1:6">
      <c r="A589" s="252" t="s">
        <v>1108</v>
      </c>
      <c r="B589" s="253" t="s">
        <v>1109</v>
      </c>
      <c r="C589" s="254">
        <v>220</v>
      </c>
      <c r="D589" s="254"/>
      <c r="E589" s="254"/>
      <c r="F589" s="242">
        <f t="shared" si="9"/>
        <v>220</v>
      </c>
    </row>
    <row r="590" hidden="1" spans="1:6">
      <c r="A590" s="252" t="s">
        <v>1110</v>
      </c>
      <c r="B590" s="253" t="s">
        <v>1111</v>
      </c>
      <c r="C590" s="254"/>
      <c r="D590" s="254"/>
      <c r="E590" s="254"/>
      <c r="F590" s="242">
        <f t="shared" si="9"/>
        <v>0</v>
      </c>
    </row>
    <row r="591" spans="1:6">
      <c r="A591" s="252" t="s">
        <v>1112</v>
      </c>
      <c r="B591" s="253" t="s">
        <v>1113</v>
      </c>
      <c r="C591" s="254">
        <v>10</v>
      </c>
      <c r="D591" s="254"/>
      <c r="E591" s="254"/>
      <c r="F591" s="242">
        <f t="shared" si="9"/>
        <v>10</v>
      </c>
    </row>
    <row r="592" spans="1:6">
      <c r="A592" s="252" t="s">
        <v>1114</v>
      </c>
      <c r="B592" s="253" t="s">
        <v>1115</v>
      </c>
      <c r="C592" s="254">
        <v>2099</v>
      </c>
      <c r="D592" s="254"/>
      <c r="E592" s="254"/>
      <c r="F592" s="242">
        <f t="shared" si="9"/>
        <v>2099</v>
      </c>
    </row>
    <row r="593" spans="1:6">
      <c r="A593" s="252" t="s">
        <v>1116</v>
      </c>
      <c r="B593" s="253" t="s">
        <v>1117</v>
      </c>
      <c r="C593" s="254">
        <f>SUM(C594:C599)</f>
        <v>1054</v>
      </c>
      <c r="D593" s="254">
        <f>SUM(D594:D599)</f>
        <v>0</v>
      </c>
      <c r="E593" s="254">
        <f>SUM(E594:E599)</f>
        <v>0</v>
      </c>
      <c r="F593" s="242">
        <f t="shared" si="9"/>
        <v>1054</v>
      </c>
    </row>
    <row r="594" spans="1:6">
      <c r="A594" s="252" t="s">
        <v>1118</v>
      </c>
      <c r="B594" s="253" t="s">
        <v>1119</v>
      </c>
      <c r="C594" s="254">
        <v>969</v>
      </c>
      <c r="D594" s="254"/>
      <c r="E594" s="254"/>
      <c r="F594" s="242">
        <f t="shared" si="9"/>
        <v>969</v>
      </c>
    </row>
    <row r="595" hidden="1" spans="1:6">
      <c r="A595" s="252" t="s">
        <v>1120</v>
      </c>
      <c r="B595" s="253" t="s">
        <v>1121</v>
      </c>
      <c r="C595" s="254"/>
      <c r="D595" s="254"/>
      <c r="E595" s="254"/>
      <c r="F595" s="242">
        <f t="shared" si="9"/>
        <v>0</v>
      </c>
    </row>
    <row r="596" spans="1:6">
      <c r="A596" s="252" t="s">
        <v>1122</v>
      </c>
      <c r="B596" s="253" t="s">
        <v>1123</v>
      </c>
      <c r="C596" s="254">
        <v>10</v>
      </c>
      <c r="D596" s="254"/>
      <c r="E596" s="254"/>
      <c r="F596" s="242">
        <f t="shared" si="9"/>
        <v>10</v>
      </c>
    </row>
    <row r="597" spans="1:6">
      <c r="A597" s="252" t="s">
        <v>1124</v>
      </c>
      <c r="B597" s="253" t="s">
        <v>1125</v>
      </c>
      <c r="C597" s="254">
        <v>30</v>
      </c>
      <c r="D597" s="254"/>
      <c r="E597" s="254"/>
      <c r="F597" s="242">
        <f t="shared" si="9"/>
        <v>30</v>
      </c>
    </row>
    <row r="598" spans="1:6">
      <c r="A598" s="252" t="s">
        <v>1126</v>
      </c>
      <c r="B598" s="253" t="s">
        <v>1127</v>
      </c>
      <c r="C598" s="254">
        <v>45</v>
      </c>
      <c r="D598" s="254"/>
      <c r="E598" s="254"/>
      <c r="F598" s="242">
        <f t="shared" si="9"/>
        <v>45</v>
      </c>
    </row>
    <row r="599" hidden="1" spans="1:6">
      <c r="A599" s="252" t="s">
        <v>1128</v>
      </c>
      <c r="B599" s="253" t="s">
        <v>1129</v>
      </c>
      <c r="C599" s="254"/>
      <c r="D599" s="254"/>
      <c r="E599" s="254"/>
      <c r="F599" s="242">
        <f t="shared" si="9"/>
        <v>0</v>
      </c>
    </row>
    <row r="600" spans="1:6">
      <c r="A600" s="252" t="s">
        <v>1130</v>
      </c>
      <c r="B600" s="253" t="s">
        <v>1131</v>
      </c>
      <c r="C600" s="254">
        <f>SUM(C601:C607)</f>
        <v>1741</v>
      </c>
      <c r="D600" s="254">
        <f>SUM(D601:D607)</f>
        <v>0</v>
      </c>
      <c r="E600" s="254">
        <f>SUM(E601:E607)</f>
        <v>0</v>
      </c>
      <c r="F600" s="242">
        <f t="shared" si="9"/>
        <v>1741</v>
      </c>
    </row>
    <row r="601" spans="1:6">
      <c r="A601" s="252" t="s">
        <v>1132</v>
      </c>
      <c r="B601" s="253" t="s">
        <v>1133</v>
      </c>
      <c r="C601" s="254">
        <v>61</v>
      </c>
      <c r="D601" s="254"/>
      <c r="E601" s="254"/>
      <c r="F601" s="242">
        <f t="shared" si="9"/>
        <v>61</v>
      </c>
    </row>
    <row r="602" spans="1:6">
      <c r="A602" s="252" t="s">
        <v>1134</v>
      </c>
      <c r="B602" s="253" t="s">
        <v>1135</v>
      </c>
      <c r="C602" s="254">
        <v>686</v>
      </c>
      <c r="D602" s="254"/>
      <c r="E602" s="254"/>
      <c r="F602" s="242">
        <f t="shared" si="9"/>
        <v>686</v>
      </c>
    </row>
    <row r="603" hidden="1" spans="1:6">
      <c r="A603" s="252" t="s">
        <v>1136</v>
      </c>
      <c r="B603" s="253" t="s">
        <v>1137</v>
      </c>
      <c r="C603" s="254"/>
      <c r="D603" s="254"/>
      <c r="E603" s="254"/>
      <c r="F603" s="242">
        <f t="shared" si="9"/>
        <v>0</v>
      </c>
    </row>
    <row r="604" spans="1:6">
      <c r="A604" s="252" t="s">
        <v>1138</v>
      </c>
      <c r="B604" s="253" t="s">
        <v>1139</v>
      </c>
      <c r="C604" s="254">
        <v>210</v>
      </c>
      <c r="D604" s="254"/>
      <c r="E604" s="254"/>
      <c r="F604" s="242">
        <f t="shared" si="9"/>
        <v>210</v>
      </c>
    </row>
    <row r="605" hidden="1" spans="1:6">
      <c r="A605" s="252" t="s">
        <v>1140</v>
      </c>
      <c r="B605" s="253" t="s">
        <v>1141</v>
      </c>
      <c r="C605" s="254"/>
      <c r="D605" s="254"/>
      <c r="E605" s="254"/>
      <c r="F605" s="242">
        <f t="shared" si="9"/>
        <v>0</v>
      </c>
    </row>
    <row r="606" spans="1:6">
      <c r="A606" s="252" t="s">
        <v>1142</v>
      </c>
      <c r="B606" s="253" t="s">
        <v>1143</v>
      </c>
      <c r="C606" s="254">
        <v>729</v>
      </c>
      <c r="D606" s="254"/>
      <c r="E606" s="254"/>
      <c r="F606" s="242">
        <f t="shared" si="9"/>
        <v>729</v>
      </c>
    </row>
    <row r="607" spans="1:6">
      <c r="A607" s="252" t="s">
        <v>1144</v>
      </c>
      <c r="B607" s="253" t="s">
        <v>1145</v>
      </c>
      <c r="C607" s="254">
        <v>55</v>
      </c>
      <c r="D607" s="254"/>
      <c r="E607" s="254"/>
      <c r="F607" s="242">
        <f t="shared" si="9"/>
        <v>55</v>
      </c>
    </row>
    <row r="608" spans="1:6">
      <c r="A608" s="252" t="s">
        <v>1146</v>
      </c>
      <c r="B608" s="253" t="s">
        <v>1147</v>
      </c>
      <c r="C608" s="254">
        <f>SUM(C609:C616)</f>
        <v>4232</v>
      </c>
      <c r="D608" s="254">
        <f>SUM(D609:D616)</f>
        <v>0</v>
      </c>
      <c r="E608" s="254">
        <f>SUM(E609:E616)</f>
        <v>0</v>
      </c>
      <c r="F608" s="242">
        <f t="shared" si="9"/>
        <v>4232</v>
      </c>
    </row>
    <row r="609" spans="1:6">
      <c r="A609" s="252" t="s">
        <v>1148</v>
      </c>
      <c r="B609" s="253" t="s">
        <v>128</v>
      </c>
      <c r="C609" s="254">
        <v>222</v>
      </c>
      <c r="D609" s="254"/>
      <c r="E609" s="254"/>
      <c r="F609" s="242">
        <f t="shared" si="9"/>
        <v>222</v>
      </c>
    </row>
    <row r="610" hidden="1" spans="1:6">
      <c r="A610" s="252" t="s">
        <v>1149</v>
      </c>
      <c r="B610" s="253" t="s">
        <v>130</v>
      </c>
      <c r="C610" s="254"/>
      <c r="D610" s="254"/>
      <c r="E610" s="254"/>
      <c r="F610" s="242">
        <f t="shared" si="9"/>
        <v>0</v>
      </c>
    </row>
    <row r="611" hidden="1" spans="1:6">
      <c r="A611" s="252" t="s">
        <v>1150</v>
      </c>
      <c r="B611" s="253" t="s">
        <v>132</v>
      </c>
      <c r="C611" s="254"/>
      <c r="D611" s="254"/>
      <c r="E611" s="254"/>
      <c r="F611" s="242">
        <f t="shared" si="9"/>
        <v>0</v>
      </c>
    </row>
    <row r="612" spans="1:6">
      <c r="A612" s="252" t="s">
        <v>1151</v>
      </c>
      <c r="B612" s="253" t="s">
        <v>1152</v>
      </c>
      <c r="C612" s="254">
        <v>35</v>
      </c>
      <c r="D612" s="254"/>
      <c r="E612" s="254"/>
      <c r="F612" s="242">
        <f t="shared" si="9"/>
        <v>35</v>
      </c>
    </row>
    <row r="613" spans="1:6">
      <c r="A613" s="252" t="s">
        <v>1153</v>
      </c>
      <c r="B613" s="253" t="s">
        <v>1154</v>
      </c>
      <c r="C613" s="254">
        <v>8</v>
      </c>
      <c r="D613" s="254"/>
      <c r="E613" s="254"/>
      <c r="F613" s="242">
        <f t="shared" si="9"/>
        <v>8</v>
      </c>
    </row>
    <row r="614" hidden="1" spans="1:6">
      <c r="A614" s="252" t="s">
        <v>1155</v>
      </c>
      <c r="B614" s="253" t="s">
        <v>1156</v>
      </c>
      <c r="C614" s="254"/>
      <c r="D614" s="254"/>
      <c r="E614" s="254"/>
      <c r="F614" s="242">
        <f t="shared" si="9"/>
        <v>0</v>
      </c>
    </row>
    <row r="615" spans="1:6">
      <c r="A615" s="252" t="s">
        <v>1157</v>
      </c>
      <c r="B615" s="253" t="s">
        <v>1158</v>
      </c>
      <c r="C615" s="254">
        <v>3632</v>
      </c>
      <c r="D615" s="254"/>
      <c r="E615" s="254"/>
      <c r="F615" s="242">
        <f t="shared" si="9"/>
        <v>3632</v>
      </c>
    </row>
    <row r="616" spans="1:6">
      <c r="A616" s="252" t="s">
        <v>1159</v>
      </c>
      <c r="B616" s="253" t="s">
        <v>1160</v>
      </c>
      <c r="C616" s="254">
        <v>335</v>
      </c>
      <c r="D616" s="254"/>
      <c r="E616" s="254"/>
      <c r="F616" s="242">
        <f t="shared" si="9"/>
        <v>335</v>
      </c>
    </row>
    <row r="617" spans="1:6">
      <c r="A617" s="252" t="s">
        <v>1161</v>
      </c>
      <c r="B617" s="253" t="s">
        <v>1162</v>
      </c>
      <c r="C617" s="254">
        <f>SUM(C618:C622)</f>
        <v>98</v>
      </c>
      <c r="D617" s="254">
        <f>SUM(D618:D622)</f>
        <v>0</v>
      </c>
      <c r="E617" s="254">
        <f>SUM(E618:E622)</f>
        <v>0</v>
      </c>
      <c r="F617" s="242">
        <f t="shared" si="9"/>
        <v>98</v>
      </c>
    </row>
    <row r="618" spans="1:6">
      <c r="A618" s="252" t="s">
        <v>1163</v>
      </c>
      <c r="B618" s="253" t="s">
        <v>128</v>
      </c>
      <c r="C618" s="254">
        <v>97</v>
      </c>
      <c r="D618" s="254"/>
      <c r="E618" s="254"/>
      <c r="F618" s="242">
        <f t="shared" si="9"/>
        <v>97</v>
      </c>
    </row>
    <row r="619" hidden="1" spans="1:6">
      <c r="A619" s="252" t="s">
        <v>1164</v>
      </c>
      <c r="B619" s="253" t="s">
        <v>130</v>
      </c>
      <c r="C619" s="254"/>
      <c r="D619" s="254"/>
      <c r="E619" s="254"/>
      <c r="F619" s="242">
        <f t="shared" si="9"/>
        <v>0</v>
      </c>
    </row>
    <row r="620" hidden="1" spans="1:6">
      <c r="A620" s="252" t="s">
        <v>1165</v>
      </c>
      <c r="B620" s="253" t="s">
        <v>132</v>
      </c>
      <c r="C620" s="254"/>
      <c r="D620" s="254"/>
      <c r="E620" s="254"/>
      <c r="F620" s="242">
        <f t="shared" si="9"/>
        <v>0</v>
      </c>
    </row>
    <row r="621" hidden="1" spans="1:6">
      <c r="A621" s="252" t="s">
        <v>1166</v>
      </c>
      <c r="B621" s="253" t="s">
        <v>146</v>
      </c>
      <c r="C621" s="254"/>
      <c r="D621" s="254"/>
      <c r="E621" s="254"/>
      <c r="F621" s="242">
        <f t="shared" si="9"/>
        <v>0</v>
      </c>
    </row>
    <row r="622" spans="1:6">
      <c r="A622" s="252" t="s">
        <v>1167</v>
      </c>
      <c r="B622" s="253" t="s">
        <v>1168</v>
      </c>
      <c r="C622" s="254">
        <v>1</v>
      </c>
      <c r="D622" s="254"/>
      <c r="E622" s="254"/>
      <c r="F622" s="242">
        <f t="shared" si="9"/>
        <v>1</v>
      </c>
    </row>
    <row r="623" spans="1:6">
      <c r="A623" s="252" t="s">
        <v>1169</v>
      </c>
      <c r="B623" s="253" t="s">
        <v>1170</v>
      </c>
      <c r="C623" s="254">
        <f>SUM(C624:C625)</f>
        <v>3068</v>
      </c>
      <c r="D623" s="254">
        <f>SUM(D624:D625)</f>
        <v>0</v>
      </c>
      <c r="E623" s="254">
        <f>SUM(E624:E625)</f>
        <v>0</v>
      </c>
      <c r="F623" s="242">
        <f t="shared" si="9"/>
        <v>3068</v>
      </c>
    </row>
    <row r="624" spans="1:6">
      <c r="A624" s="252" t="s">
        <v>1171</v>
      </c>
      <c r="B624" s="253" t="s">
        <v>1172</v>
      </c>
      <c r="C624" s="254">
        <v>1599</v>
      </c>
      <c r="D624" s="254"/>
      <c r="E624" s="254"/>
      <c r="F624" s="242">
        <f t="shared" si="9"/>
        <v>1599</v>
      </c>
    </row>
    <row r="625" spans="1:6">
      <c r="A625" s="252" t="s">
        <v>1173</v>
      </c>
      <c r="B625" s="253" t="s">
        <v>1174</v>
      </c>
      <c r="C625" s="254">
        <v>1469</v>
      </c>
      <c r="D625" s="254"/>
      <c r="E625" s="254"/>
      <c r="F625" s="242">
        <f t="shared" si="9"/>
        <v>1469</v>
      </c>
    </row>
    <row r="626" spans="1:6">
      <c r="A626" s="252" t="s">
        <v>1175</v>
      </c>
      <c r="B626" s="253" t="s">
        <v>1176</v>
      </c>
      <c r="C626" s="254">
        <f>SUM(C627:C628)</f>
        <v>12</v>
      </c>
      <c r="D626" s="254">
        <f>SUM(D627:D628)</f>
        <v>0</v>
      </c>
      <c r="E626" s="254">
        <f>SUM(E627:E628)</f>
        <v>0</v>
      </c>
      <c r="F626" s="242">
        <f t="shared" si="9"/>
        <v>12</v>
      </c>
    </row>
    <row r="627" spans="1:6">
      <c r="A627" s="252" t="s">
        <v>1177</v>
      </c>
      <c r="B627" s="253" t="s">
        <v>1178</v>
      </c>
      <c r="C627" s="254">
        <v>10</v>
      </c>
      <c r="D627" s="254"/>
      <c r="E627" s="254"/>
      <c r="F627" s="242">
        <f t="shared" si="9"/>
        <v>10</v>
      </c>
    </row>
    <row r="628" spans="1:6">
      <c r="A628" s="252" t="s">
        <v>1179</v>
      </c>
      <c r="B628" s="253" t="s">
        <v>1180</v>
      </c>
      <c r="C628" s="254">
        <v>2</v>
      </c>
      <c r="D628" s="254"/>
      <c r="E628" s="254"/>
      <c r="F628" s="242">
        <f t="shared" si="9"/>
        <v>2</v>
      </c>
    </row>
    <row r="629" spans="1:6">
      <c r="A629" s="252" t="s">
        <v>1181</v>
      </c>
      <c r="B629" s="253" t="s">
        <v>1182</v>
      </c>
      <c r="C629" s="254">
        <f>SUM(C630:C631)</f>
        <v>1216</v>
      </c>
      <c r="D629" s="254">
        <f>SUM(D630:D631)</f>
        <v>0</v>
      </c>
      <c r="E629" s="254">
        <f>SUM(E630:E631)</f>
        <v>0</v>
      </c>
      <c r="F629" s="242">
        <f t="shared" si="9"/>
        <v>1216</v>
      </c>
    </row>
    <row r="630" spans="1:6">
      <c r="A630" s="252" t="s">
        <v>1183</v>
      </c>
      <c r="B630" s="253" t="s">
        <v>1184</v>
      </c>
      <c r="C630" s="254">
        <v>358</v>
      </c>
      <c r="D630" s="254"/>
      <c r="E630" s="254"/>
      <c r="F630" s="242">
        <f t="shared" si="9"/>
        <v>358</v>
      </c>
    </row>
    <row r="631" spans="1:6">
      <c r="A631" s="252" t="s">
        <v>1185</v>
      </c>
      <c r="B631" s="253" t="s">
        <v>1186</v>
      </c>
      <c r="C631" s="254">
        <v>858</v>
      </c>
      <c r="D631" s="254"/>
      <c r="E631" s="254"/>
      <c r="F631" s="242">
        <f t="shared" si="9"/>
        <v>858</v>
      </c>
    </row>
    <row r="632" spans="1:6">
      <c r="A632" s="252" t="s">
        <v>1187</v>
      </c>
      <c r="B632" s="253" t="s">
        <v>1188</v>
      </c>
      <c r="C632" s="254">
        <f>SUM(C633:C634)</f>
        <v>0</v>
      </c>
      <c r="D632" s="254">
        <f>SUM(D633:D634)</f>
        <v>0</v>
      </c>
      <c r="E632" s="254">
        <f>SUM(E633:E634)</f>
        <v>0</v>
      </c>
      <c r="F632" s="242">
        <f t="shared" si="9"/>
        <v>0</v>
      </c>
    </row>
    <row r="633" hidden="1" spans="1:6">
      <c r="A633" s="252" t="s">
        <v>1189</v>
      </c>
      <c r="B633" s="253" t="s">
        <v>1190</v>
      </c>
      <c r="C633" s="254"/>
      <c r="D633" s="254"/>
      <c r="E633" s="254"/>
      <c r="F633" s="242">
        <f t="shared" si="9"/>
        <v>0</v>
      </c>
    </row>
    <row r="634" hidden="1" spans="1:6">
      <c r="A634" s="252" t="s">
        <v>1191</v>
      </c>
      <c r="B634" s="253" t="s">
        <v>1192</v>
      </c>
      <c r="C634" s="254"/>
      <c r="D634" s="254"/>
      <c r="E634" s="254"/>
      <c r="F634" s="242">
        <f t="shared" si="9"/>
        <v>0</v>
      </c>
    </row>
    <row r="635" spans="1:6">
      <c r="A635" s="252" t="s">
        <v>1193</v>
      </c>
      <c r="B635" s="253" t="s">
        <v>1194</v>
      </c>
      <c r="C635" s="254">
        <f>SUM(C636:C637)</f>
        <v>0</v>
      </c>
      <c r="D635" s="254">
        <f>SUM(D636:D637)</f>
        <v>0</v>
      </c>
      <c r="E635" s="254">
        <f>SUM(E636:E637)</f>
        <v>0</v>
      </c>
      <c r="F635" s="242">
        <f t="shared" si="9"/>
        <v>0</v>
      </c>
    </row>
    <row r="636" hidden="1" spans="1:6">
      <c r="A636" s="252" t="s">
        <v>1195</v>
      </c>
      <c r="B636" s="253" t="s">
        <v>1196</v>
      </c>
      <c r="C636" s="254"/>
      <c r="D636" s="254"/>
      <c r="E636" s="254"/>
      <c r="F636" s="242">
        <f t="shared" si="9"/>
        <v>0</v>
      </c>
    </row>
    <row r="637" hidden="1" spans="1:6">
      <c r="A637" s="252" t="s">
        <v>1197</v>
      </c>
      <c r="B637" s="253" t="s">
        <v>1198</v>
      </c>
      <c r="C637" s="254"/>
      <c r="D637" s="254"/>
      <c r="E637" s="254"/>
      <c r="F637" s="242">
        <f t="shared" si="9"/>
        <v>0</v>
      </c>
    </row>
    <row r="638" spans="1:6">
      <c r="A638" s="252" t="s">
        <v>1199</v>
      </c>
      <c r="B638" s="253" t="s">
        <v>1200</v>
      </c>
      <c r="C638" s="254">
        <f>SUM(C639:C641)</f>
        <v>14580</v>
      </c>
      <c r="D638" s="254">
        <f>SUM(D639:D641)</f>
        <v>0</v>
      </c>
      <c r="E638" s="254">
        <f>SUM(E639:E641)</f>
        <v>0</v>
      </c>
      <c r="F638" s="242">
        <f t="shared" si="9"/>
        <v>14580</v>
      </c>
    </row>
    <row r="639" hidden="1" spans="1:6">
      <c r="A639" s="252" t="s">
        <v>1201</v>
      </c>
      <c r="B639" s="253" t="s">
        <v>1202</v>
      </c>
      <c r="C639" s="254"/>
      <c r="D639" s="254"/>
      <c r="E639" s="254"/>
      <c r="F639" s="242">
        <f t="shared" si="9"/>
        <v>0</v>
      </c>
    </row>
    <row r="640" spans="1:6">
      <c r="A640" s="252" t="s">
        <v>1203</v>
      </c>
      <c r="B640" s="253" t="s">
        <v>1204</v>
      </c>
      <c r="C640" s="254">
        <v>14580</v>
      </c>
      <c r="D640" s="254"/>
      <c r="E640" s="254"/>
      <c r="F640" s="242">
        <f t="shared" si="9"/>
        <v>14580</v>
      </c>
    </row>
    <row r="641" hidden="1" spans="1:6">
      <c r="A641" s="252" t="s">
        <v>1205</v>
      </c>
      <c r="B641" s="253" t="s">
        <v>1206</v>
      </c>
      <c r="C641" s="254"/>
      <c r="D641" s="254"/>
      <c r="E641" s="254"/>
      <c r="F641" s="242">
        <f t="shared" si="9"/>
        <v>0</v>
      </c>
    </row>
    <row r="642" spans="1:6">
      <c r="A642" s="252" t="s">
        <v>1207</v>
      </c>
      <c r="B642" s="253" t="s">
        <v>1208</v>
      </c>
      <c r="C642" s="254">
        <f>SUM(C643:C645)</f>
        <v>2</v>
      </c>
      <c r="D642" s="254">
        <f>SUM(D643:D645)</f>
        <v>0</v>
      </c>
      <c r="E642" s="254">
        <f>SUM(E643:E645)</f>
        <v>0</v>
      </c>
      <c r="F642" s="242">
        <f t="shared" si="9"/>
        <v>2</v>
      </c>
    </row>
    <row r="643" hidden="1" spans="1:6">
      <c r="A643" s="252" t="s">
        <v>1209</v>
      </c>
      <c r="B643" s="253" t="s">
        <v>1210</v>
      </c>
      <c r="C643" s="254"/>
      <c r="D643" s="254"/>
      <c r="E643" s="254"/>
      <c r="F643" s="242">
        <f t="shared" si="9"/>
        <v>0</v>
      </c>
    </row>
    <row r="644" hidden="1" spans="1:6">
      <c r="A644" s="252" t="s">
        <v>1211</v>
      </c>
      <c r="B644" s="253" t="s">
        <v>1212</v>
      </c>
      <c r="C644" s="254"/>
      <c r="D644" s="254"/>
      <c r="E644" s="254"/>
      <c r="F644" s="242">
        <f t="shared" si="9"/>
        <v>0</v>
      </c>
    </row>
    <row r="645" spans="1:6">
      <c r="A645" s="252" t="s">
        <v>1213</v>
      </c>
      <c r="B645" s="253" t="s">
        <v>1214</v>
      </c>
      <c r="C645" s="254">
        <v>2</v>
      </c>
      <c r="D645" s="254"/>
      <c r="E645" s="254"/>
      <c r="F645" s="242">
        <f t="shared" si="9"/>
        <v>2</v>
      </c>
    </row>
    <row r="646" spans="1:6">
      <c r="A646" s="252" t="s">
        <v>1215</v>
      </c>
      <c r="B646" s="253" t="s">
        <v>1216</v>
      </c>
      <c r="C646" s="254">
        <f>SUM(C647:C654)</f>
        <v>566</v>
      </c>
      <c r="D646" s="254">
        <f>SUM(D647:D654)</f>
        <v>0</v>
      </c>
      <c r="E646" s="254">
        <f>SUM(E647:E654)</f>
        <v>0</v>
      </c>
      <c r="F646" s="242">
        <f t="shared" si="9"/>
        <v>566</v>
      </c>
    </row>
    <row r="647" spans="1:6">
      <c r="A647" s="252" t="s">
        <v>1217</v>
      </c>
      <c r="B647" s="253" t="s">
        <v>128</v>
      </c>
      <c r="C647" s="254">
        <v>329</v>
      </c>
      <c r="D647" s="254"/>
      <c r="E647" s="254"/>
      <c r="F647" s="242">
        <f t="shared" ref="F647:F710" si="10">SUM(C647+D647+E647)</f>
        <v>329</v>
      </c>
    </row>
    <row r="648" hidden="1" spans="1:6">
      <c r="A648" s="252" t="s">
        <v>1218</v>
      </c>
      <c r="B648" s="253" t="s">
        <v>130</v>
      </c>
      <c r="C648" s="254"/>
      <c r="D648" s="254"/>
      <c r="E648" s="254"/>
      <c r="F648" s="242">
        <f t="shared" si="10"/>
        <v>0</v>
      </c>
    </row>
    <row r="649" hidden="1" spans="1:6">
      <c r="A649" s="252" t="s">
        <v>1219</v>
      </c>
      <c r="B649" s="253" t="s">
        <v>132</v>
      </c>
      <c r="C649" s="254"/>
      <c r="D649" s="254"/>
      <c r="E649" s="254"/>
      <c r="F649" s="242">
        <f t="shared" si="10"/>
        <v>0</v>
      </c>
    </row>
    <row r="650" spans="1:6">
      <c r="A650" s="252" t="s">
        <v>1220</v>
      </c>
      <c r="B650" s="253" t="s">
        <v>1221</v>
      </c>
      <c r="C650" s="254">
        <v>10</v>
      </c>
      <c r="D650" s="254"/>
      <c r="E650" s="254"/>
      <c r="F650" s="242">
        <f t="shared" si="10"/>
        <v>10</v>
      </c>
    </row>
    <row r="651" hidden="1" spans="1:6">
      <c r="A651" s="252" t="s">
        <v>1222</v>
      </c>
      <c r="B651" s="253" t="s">
        <v>1223</v>
      </c>
      <c r="C651" s="254"/>
      <c r="D651" s="254"/>
      <c r="E651" s="254"/>
      <c r="F651" s="242">
        <f t="shared" si="10"/>
        <v>0</v>
      </c>
    </row>
    <row r="652" hidden="1" spans="1:6">
      <c r="A652" s="252" t="s">
        <v>1224</v>
      </c>
      <c r="B652" s="253" t="s">
        <v>226</v>
      </c>
      <c r="C652" s="254"/>
      <c r="D652" s="254"/>
      <c r="E652" s="254"/>
      <c r="F652" s="242">
        <f t="shared" si="10"/>
        <v>0</v>
      </c>
    </row>
    <row r="653" hidden="1" spans="1:6">
      <c r="A653" s="252" t="s">
        <v>1225</v>
      </c>
      <c r="B653" s="253" t="s">
        <v>146</v>
      </c>
      <c r="C653" s="254"/>
      <c r="D653" s="254"/>
      <c r="E653" s="254"/>
      <c r="F653" s="242">
        <f t="shared" si="10"/>
        <v>0</v>
      </c>
    </row>
    <row r="654" spans="1:6">
      <c r="A654" s="252" t="s">
        <v>1226</v>
      </c>
      <c r="B654" s="253" t="s">
        <v>1227</v>
      </c>
      <c r="C654" s="254">
        <v>227</v>
      </c>
      <c r="D654" s="254"/>
      <c r="E654" s="254"/>
      <c r="F654" s="242">
        <f t="shared" si="10"/>
        <v>227</v>
      </c>
    </row>
    <row r="655" spans="1:6">
      <c r="A655" s="252" t="s">
        <v>1228</v>
      </c>
      <c r="B655" s="253" t="s">
        <v>1229</v>
      </c>
      <c r="C655" s="254">
        <f>SUM(C656:C657)</f>
        <v>0</v>
      </c>
      <c r="D655" s="254">
        <f>SUM(D656:D657)</f>
        <v>0</v>
      </c>
      <c r="E655" s="254">
        <f>SUM(E656:E657)</f>
        <v>0</v>
      </c>
      <c r="F655" s="242">
        <f t="shared" si="10"/>
        <v>0</v>
      </c>
    </row>
    <row r="656" hidden="1" spans="1:6">
      <c r="A656" s="252" t="s">
        <v>1230</v>
      </c>
      <c r="B656" s="253" t="s">
        <v>1231</v>
      </c>
      <c r="C656" s="254"/>
      <c r="D656" s="254"/>
      <c r="E656" s="254"/>
      <c r="F656" s="242">
        <f t="shared" si="10"/>
        <v>0</v>
      </c>
    </row>
    <row r="657" hidden="1" spans="1:6">
      <c r="A657" s="252" t="s">
        <v>1232</v>
      </c>
      <c r="B657" s="253" t="s">
        <v>1233</v>
      </c>
      <c r="C657" s="254"/>
      <c r="D657" s="254"/>
      <c r="E657" s="254"/>
      <c r="F657" s="242">
        <f t="shared" si="10"/>
        <v>0</v>
      </c>
    </row>
    <row r="658" spans="1:6">
      <c r="A658" s="252" t="s">
        <v>1234</v>
      </c>
      <c r="B658" s="253" t="s">
        <v>1235</v>
      </c>
      <c r="C658" s="254">
        <f>SUM(C659)</f>
        <v>10128</v>
      </c>
      <c r="D658" s="254">
        <f>SUM(D659)</f>
        <v>0</v>
      </c>
      <c r="E658" s="254">
        <f>SUM(E659)</f>
        <v>0</v>
      </c>
      <c r="F658" s="242">
        <f t="shared" si="10"/>
        <v>10128</v>
      </c>
    </row>
    <row r="659" spans="1:6">
      <c r="A659" s="252" t="s">
        <v>1236</v>
      </c>
      <c r="B659" s="253" t="s">
        <v>1237</v>
      </c>
      <c r="C659" s="254">
        <v>10128</v>
      </c>
      <c r="D659" s="254"/>
      <c r="E659" s="254"/>
      <c r="F659" s="242">
        <f t="shared" si="10"/>
        <v>10128</v>
      </c>
    </row>
    <row r="660" spans="1:6">
      <c r="A660" s="252" t="s">
        <v>1238</v>
      </c>
      <c r="B660" s="253" t="s">
        <v>1239</v>
      </c>
      <c r="C660" s="254">
        <f>SUM(C661,C666,C681,C685,C697,C701,C706,C710,C714,C717,C726,C739,C728,C734)</f>
        <v>49445</v>
      </c>
      <c r="D660" s="254">
        <f>SUM(D661,D666,D681,D685,D697,D701,D706,D710,D714,D717,D726,D739,D728,D734)</f>
        <v>0</v>
      </c>
      <c r="E660" s="254">
        <f>SUM(E661,E666,E681,E685,E697,E701,E706,E710,E714,E717,E726,E739,E728,E734)</f>
        <v>0</v>
      </c>
      <c r="F660" s="242">
        <f t="shared" si="10"/>
        <v>49445</v>
      </c>
    </row>
    <row r="661" spans="1:6">
      <c r="A661" s="252" t="s">
        <v>1240</v>
      </c>
      <c r="B661" s="253" t="s">
        <v>1241</v>
      </c>
      <c r="C661" s="254">
        <f>SUM(C662:C665)</f>
        <v>443</v>
      </c>
      <c r="D661" s="254">
        <f>SUM(D662:D665)</f>
        <v>0</v>
      </c>
      <c r="E661" s="254">
        <f>SUM(E662:E665)</f>
        <v>0</v>
      </c>
      <c r="F661" s="242">
        <f t="shared" si="10"/>
        <v>443</v>
      </c>
    </row>
    <row r="662" spans="1:6">
      <c r="A662" s="252" t="s">
        <v>1242</v>
      </c>
      <c r="B662" s="253" t="s">
        <v>128</v>
      </c>
      <c r="C662" s="254">
        <v>443</v>
      </c>
      <c r="D662" s="254"/>
      <c r="E662" s="254"/>
      <c r="F662" s="242">
        <f t="shared" si="10"/>
        <v>443</v>
      </c>
    </row>
    <row r="663" hidden="1" spans="1:6">
      <c r="A663" s="252" t="s">
        <v>1243</v>
      </c>
      <c r="B663" s="253" t="s">
        <v>130</v>
      </c>
      <c r="C663" s="254"/>
      <c r="D663" s="254"/>
      <c r="E663" s="254"/>
      <c r="F663" s="242">
        <f t="shared" si="10"/>
        <v>0</v>
      </c>
    </row>
    <row r="664" hidden="1" spans="1:6">
      <c r="A664" s="252" t="s">
        <v>1244</v>
      </c>
      <c r="B664" s="253" t="s">
        <v>132</v>
      </c>
      <c r="C664" s="254"/>
      <c r="D664" s="254"/>
      <c r="E664" s="254"/>
      <c r="F664" s="242">
        <f t="shared" si="10"/>
        <v>0</v>
      </c>
    </row>
    <row r="665" hidden="1" spans="1:6">
      <c r="A665" s="252" t="s">
        <v>1245</v>
      </c>
      <c r="B665" s="253" t="s">
        <v>1246</v>
      </c>
      <c r="C665" s="254"/>
      <c r="D665" s="254"/>
      <c r="E665" s="254"/>
      <c r="F665" s="242">
        <f t="shared" si="10"/>
        <v>0</v>
      </c>
    </row>
    <row r="666" spans="1:6">
      <c r="A666" s="252" t="s">
        <v>1247</v>
      </c>
      <c r="B666" s="253" t="s">
        <v>1248</v>
      </c>
      <c r="C666" s="254">
        <f>SUM(C667:C680)</f>
        <v>152</v>
      </c>
      <c r="D666" s="254">
        <f>SUM(D667:D680)</f>
        <v>0</v>
      </c>
      <c r="E666" s="254">
        <f>SUM(E667:E680)</f>
        <v>0</v>
      </c>
      <c r="F666" s="242">
        <f t="shared" si="10"/>
        <v>152</v>
      </c>
    </row>
    <row r="667" spans="1:6">
      <c r="A667" s="252" t="s">
        <v>1249</v>
      </c>
      <c r="B667" s="253" t="s">
        <v>1250</v>
      </c>
      <c r="C667" s="254">
        <v>152</v>
      </c>
      <c r="D667" s="254"/>
      <c r="E667" s="254"/>
      <c r="F667" s="242">
        <f t="shared" si="10"/>
        <v>152</v>
      </c>
    </row>
    <row r="668" hidden="1" spans="1:6">
      <c r="A668" s="252" t="s">
        <v>1251</v>
      </c>
      <c r="B668" s="253" t="s">
        <v>1252</v>
      </c>
      <c r="C668" s="254"/>
      <c r="D668" s="254"/>
      <c r="E668" s="254"/>
      <c r="F668" s="242">
        <f t="shared" si="10"/>
        <v>0</v>
      </c>
    </row>
    <row r="669" hidden="1" spans="1:6">
      <c r="A669" s="252" t="s">
        <v>1253</v>
      </c>
      <c r="B669" s="253" t="s">
        <v>1254</v>
      </c>
      <c r="C669" s="254"/>
      <c r="D669" s="254"/>
      <c r="E669" s="254"/>
      <c r="F669" s="242">
        <f t="shared" si="10"/>
        <v>0</v>
      </c>
    </row>
    <row r="670" hidden="1" spans="1:6">
      <c r="A670" s="252" t="s">
        <v>1255</v>
      </c>
      <c r="B670" s="253" t="s">
        <v>1256</v>
      </c>
      <c r="C670" s="254"/>
      <c r="D670" s="254"/>
      <c r="E670" s="254"/>
      <c r="F670" s="242">
        <f t="shared" si="10"/>
        <v>0</v>
      </c>
    </row>
    <row r="671" hidden="1" spans="1:6">
      <c r="A671" s="252" t="s">
        <v>1257</v>
      </c>
      <c r="B671" s="253" t="s">
        <v>1258</v>
      </c>
      <c r="C671" s="254"/>
      <c r="D671" s="254"/>
      <c r="E671" s="254"/>
      <c r="F671" s="242">
        <f t="shared" si="10"/>
        <v>0</v>
      </c>
    </row>
    <row r="672" hidden="1" spans="1:6">
      <c r="A672" s="252" t="s">
        <v>1259</v>
      </c>
      <c r="B672" s="253" t="s">
        <v>1260</v>
      </c>
      <c r="C672" s="254"/>
      <c r="D672" s="254"/>
      <c r="E672" s="254"/>
      <c r="F672" s="242">
        <f t="shared" si="10"/>
        <v>0</v>
      </c>
    </row>
    <row r="673" hidden="1" spans="1:6">
      <c r="A673" s="252" t="s">
        <v>1261</v>
      </c>
      <c r="B673" s="253" t="s">
        <v>1262</v>
      </c>
      <c r="C673" s="254"/>
      <c r="D673" s="254"/>
      <c r="E673" s="254"/>
      <c r="F673" s="242">
        <f t="shared" si="10"/>
        <v>0</v>
      </c>
    </row>
    <row r="674" hidden="1" spans="1:6">
      <c r="A674" s="252" t="s">
        <v>1263</v>
      </c>
      <c r="B674" s="253" t="s">
        <v>1264</v>
      </c>
      <c r="C674" s="254"/>
      <c r="D674" s="254"/>
      <c r="E674" s="254"/>
      <c r="F674" s="242">
        <f t="shared" si="10"/>
        <v>0</v>
      </c>
    </row>
    <row r="675" hidden="1" spans="1:6">
      <c r="A675" s="252" t="s">
        <v>1265</v>
      </c>
      <c r="B675" s="253" t="s">
        <v>1266</v>
      </c>
      <c r="C675" s="254"/>
      <c r="D675" s="254"/>
      <c r="E675" s="254"/>
      <c r="F675" s="242">
        <f t="shared" si="10"/>
        <v>0</v>
      </c>
    </row>
    <row r="676" hidden="1" spans="1:6">
      <c r="A676" s="252" t="s">
        <v>1267</v>
      </c>
      <c r="B676" s="253" t="s">
        <v>1268</v>
      </c>
      <c r="C676" s="254"/>
      <c r="D676" s="254"/>
      <c r="E676" s="254"/>
      <c r="F676" s="242">
        <f t="shared" si="10"/>
        <v>0</v>
      </c>
    </row>
    <row r="677" hidden="1" spans="1:6">
      <c r="A677" s="252" t="s">
        <v>1269</v>
      </c>
      <c r="B677" s="253" t="s">
        <v>1270</v>
      </c>
      <c r="C677" s="254"/>
      <c r="D677" s="254"/>
      <c r="E677" s="254"/>
      <c r="F677" s="242">
        <f t="shared" si="10"/>
        <v>0</v>
      </c>
    </row>
    <row r="678" hidden="1" spans="1:6">
      <c r="A678" s="252" t="s">
        <v>1271</v>
      </c>
      <c r="B678" s="253" t="s">
        <v>1272</v>
      </c>
      <c r="C678" s="254"/>
      <c r="D678" s="254"/>
      <c r="E678" s="254"/>
      <c r="F678" s="242">
        <f t="shared" si="10"/>
        <v>0</v>
      </c>
    </row>
    <row r="679" hidden="1" spans="1:6">
      <c r="A679" s="252" t="s">
        <v>1273</v>
      </c>
      <c r="B679" s="253" t="s">
        <v>1274</v>
      </c>
      <c r="C679" s="254"/>
      <c r="D679" s="254"/>
      <c r="E679" s="254"/>
      <c r="F679" s="242">
        <f t="shared" si="10"/>
        <v>0</v>
      </c>
    </row>
    <row r="680" hidden="1" spans="1:6">
      <c r="A680" s="252" t="s">
        <v>1275</v>
      </c>
      <c r="B680" s="253" t="s">
        <v>1276</v>
      </c>
      <c r="C680" s="254"/>
      <c r="D680" s="254"/>
      <c r="E680" s="254"/>
      <c r="F680" s="242">
        <f t="shared" si="10"/>
        <v>0</v>
      </c>
    </row>
    <row r="681" spans="1:6">
      <c r="A681" s="252" t="s">
        <v>1277</v>
      </c>
      <c r="B681" s="253" t="s">
        <v>1278</v>
      </c>
      <c r="C681" s="254">
        <f>SUM(C682:C684)</f>
        <v>5491</v>
      </c>
      <c r="D681" s="254">
        <f>SUM(D682:D684)</f>
        <v>0</v>
      </c>
      <c r="E681" s="254">
        <f>SUM(E682:E684)</f>
        <v>0</v>
      </c>
      <c r="F681" s="242">
        <f t="shared" si="10"/>
        <v>5491</v>
      </c>
    </row>
    <row r="682" spans="1:6">
      <c r="A682" s="252" t="s">
        <v>1279</v>
      </c>
      <c r="B682" s="253" t="s">
        <v>1280</v>
      </c>
      <c r="C682" s="254">
        <v>3364</v>
      </c>
      <c r="D682" s="254"/>
      <c r="E682" s="254"/>
      <c r="F682" s="242">
        <f t="shared" si="10"/>
        <v>3364</v>
      </c>
    </row>
    <row r="683" spans="1:6">
      <c r="A683" s="252" t="s">
        <v>1281</v>
      </c>
      <c r="B683" s="253" t="s">
        <v>1282</v>
      </c>
      <c r="C683" s="254">
        <v>975</v>
      </c>
      <c r="D683" s="254"/>
      <c r="E683" s="254"/>
      <c r="F683" s="242">
        <f t="shared" si="10"/>
        <v>975</v>
      </c>
    </row>
    <row r="684" spans="1:6">
      <c r="A684" s="252" t="s">
        <v>1283</v>
      </c>
      <c r="B684" s="253" t="s">
        <v>1284</v>
      </c>
      <c r="C684" s="254">
        <v>1152</v>
      </c>
      <c r="D684" s="254"/>
      <c r="E684" s="254"/>
      <c r="F684" s="242">
        <f t="shared" si="10"/>
        <v>1152</v>
      </c>
    </row>
    <row r="685" spans="1:6">
      <c r="A685" s="252" t="s">
        <v>1285</v>
      </c>
      <c r="B685" s="253" t="s">
        <v>1286</v>
      </c>
      <c r="C685" s="254">
        <f>SUM(C686:C696)</f>
        <v>9419</v>
      </c>
      <c r="D685" s="254">
        <f>SUM(D686:D696)</f>
        <v>0</v>
      </c>
      <c r="E685" s="254">
        <f>SUM(E686:E696)</f>
        <v>0</v>
      </c>
      <c r="F685" s="242">
        <f t="shared" si="10"/>
        <v>9419</v>
      </c>
    </row>
    <row r="686" spans="1:6">
      <c r="A686" s="252" t="s">
        <v>1287</v>
      </c>
      <c r="B686" s="253" t="s">
        <v>1288</v>
      </c>
      <c r="C686" s="254">
        <v>139</v>
      </c>
      <c r="D686" s="254"/>
      <c r="E686" s="254"/>
      <c r="F686" s="242">
        <f t="shared" si="10"/>
        <v>139</v>
      </c>
    </row>
    <row r="687" hidden="1" spans="1:6">
      <c r="A687" s="252" t="s">
        <v>1289</v>
      </c>
      <c r="B687" s="253" t="s">
        <v>1290</v>
      </c>
      <c r="C687" s="254"/>
      <c r="D687" s="254"/>
      <c r="E687" s="254"/>
      <c r="F687" s="242">
        <f t="shared" si="10"/>
        <v>0</v>
      </c>
    </row>
    <row r="688" spans="1:6">
      <c r="A688" s="252" t="s">
        <v>1291</v>
      </c>
      <c r="B688" s="253" t="s">
        <v>1292</v>
      </c>
      <c r="C688" s="254">
        <v>511</v>
      </c>
      <c r="D688" s="254"/>
      <c r="E688" s="254"/>
      <c r="F688" s="242">
        <f t="shared" si="10"/>
        <v>511</v>
      </c>
    </row>
    <row r="689" hidden="1" spans="1:6">
      <c r="A689" s="252" t="s">
        <v>1293</v>
      </c>
      <c r="B689" s="253" t="s">
        <v>1294</v>
      </c>
      <c r="C689" s="254"/>
      <c r="D689" s="254"/>
      <c r="E689" s="254"/>
      <c r="F689" s="242">
        <f t="shared" si="10"/>
        <v>0</v>
      </c>
    </row>
    <row r="690" hidden="1" spans="1:6">
      <c r="A690" s="252" t="s">
        <v>1295</v>
      </c>
      <c r="B690" s="253" t="s">
        <v>1296</v>
      </c>
      <c r="C690" s="254"/>
      <c r="D690" s="254"/>
      <c r="E690" s="254"/>
      <c r="F690" s="242">
        <f t="shared" si="10"/>
        <v>0</v>
      </c>
    </row>
    <row r="691" hidden="1" spans="1:6">
      <c r="A691" s="252" t="s">
        <v>1297</v>
      </c>
      <c r="B691" s="253" t="s">
        <v>1298</v>
      </c>
      <c r="C691" s="254"/>
      <c r="D691" s="254"/>
      <c r="E691" s="254"/>
      <c r="F691" s="242">
        <f t="shared" si="10"/>
        <v>0</v>
      </c>
    </row>
    <row r="692" hidden="1" spans="1:6">
      <c r="A692" s="252" t="s">
        <v>1299</v>
      </c>
      <c r="B692" s="253" t="s">
        <v>1300</v>
      </c>
      <c r="C692" s="254"/>
      <c r="D692" s="254"/>
      <c r="E692" s="254"/>
      <c r="F692" s="242">
        <f t="shared" si="10"/>
        <v>0</v>
      </c>
    </row>
    <row r="693" spans="1:6">
      <c r="A693" s="252" t="s">
        <v>1301</v>
      </c>
      <c r="B693" s="253" t="s">
        <v>1302</v>
      </c>
      <c r="C693" s="254">
        <v>6408</v>
      </c>
      <c r="D693" s="254"/>
      <c r="E693" s="254"/>
      <c r="F693" s="242">
        <f t="shared" si="10"/>
        <v>6408</v>
      </c>
    </row>
    <row r="694" spans="1:6">
      <c r="A694" s="252" t="s">
        <v>1303</v>
      </c>
      <c r="B694" s="253" t="s">
        <v>1304</v>
      </c>
      <c r="C694" s="254">
        <v>1932</v>
      </c>
      <c r="D694" s="254"/>
      <c r="E694" s="254"/>
      <c r="F694" s="242">
        <f t="shared" si="10"/>
        <v>1932</v>
      </c>
    </row>
    <row r="695" spans="1:6">
      <c r="A695" s="252" t="s">
        <v>1305</v>
      </c>
      <c r="B695" s="253" t="s">
        <v>1306</v>
      </c>
      <c r="C695" s="254">
        <v>43</v>
      </c>
      <c r="D695" s="254"/>
      <c r="E695" s="254"/>
      <c r="F695" s="242">
        <f t="shared" si="10"/>
        <v>43</v>
      </c>
    </row>
    <row r="696" spans="1:6">
      <c r="A696" s="252" t="s">
        <v>1307</v>
      </c>
      <c r="B696" s="253" t="s">
        <v>1308</v>
      </c>
      <c r="C696" s="254">
        <v>386</v>
      </c>
      <c r="D696" s="254"/>
      <c r="E696" s="254"/>
      <c r="F696" s="242">
        <f t="shared" si="10"/>
        <v>386</v>
      </c>
    </row>
    <row r="697" spans="1:6">
      <c r="A697" s="252" t="s">
        <v>1309</v>
      </c>
      <c r="B697" s="253" t="s">
        <v>1310</v>
      </c>
      <c r="C697" s="254">
        <f>SUM(C698:C700)</f>
        <v>1582</v>
      </c>
      <c r="D697" s="254">
        <f>SUM(D698:D700)</f>
        <v>0</v>
      </c>
      <c r="E697" s="254">
        <f>SUM(E698:E700)</f>
        <v>0</v>
      </c>
      <c r="F697" s="242">
        <f t="shared" si="10"/>
        <v>1582</v>
      </c>
    </row>
    <row r="698" hidden="1" spans="1:6">
      <c r="A698" s="252" t="s">
        <v>1311</v>
      </c>
      <c r="B698" s="253" t="s">
        <v>1312</v>
      </c>
      <c r="C698" s="254"/>
      <c r="D698" s="254"/>
      <c r="E698" s="254"/>
      <c r="F698" s="242">
        <f t="shared" si="10"/>
        <v>0</v>
      </c>
    </row>
    <row r="699" hidden="1" spans="1:6">
      <c r="A699" s="252" t="s">
        <v>1313</v>
      </c>
      <c r="B699" s="253" t="s">
        <v>1314</v>
      </c>
      <c r="C699" s="254"/>
      <c r="D699" s="254"/>
      <c r="E699" s="254"/>
      <c r="F699" s="242">
        <f t="shared" si="10"/>
        <v>0</v>
      </c>
    </row>
    <row r="700" spans="1:6">
      <c r="A700" s="252" t="s">
        <v>1315</v>
      </c>
      <c r="B700" s="253" t="s">
        <v>1316</v>
      </c>
      <c r="C700" s="254">
        <v>1582</v>
      </c>
      <c r="D700" s="254"/>
      <c r="E700" s="254"/>
      <c r="F700" s="242">
        <f t="shared" si="10"/>
        <v>1582</v>
      </c>
    </row>
    <row r="701" spans="1:6">
      <c r="A701" s="252" t="s">
        <v>1317</v>
      </c>
      <c r="B701" s="253" t="s">
        <v>1318</v>
      </c>
      <c r="C701" s="254">
        <f>SUM(C702:C705)</f>
        <v>4268</v>
      </c>
      <c r="D701" s="254">
        <f>SUM(D702:D705)</f>
        <v>0</v>
      </c>
      <c r="E701" s="254">
        <f>SUM(E702:E705)</f>
        <v>0</v>
      </c>
      <c r="F701" s="242">
        <f t="shared" si="10"/>
        <v>4268</v>
      </c>
    </row>
    <row r="702" spans="1:6">
      <c r="A702" s="252" t="s">
        <v>1319</v>
      </c>
      <c r="B702" s="253" t="s">
        <v>1320</v>
      </c>
      <c r="C702" s="254">
        <v>1618</v>
      </c>
      <c r="D702" s="254"/>
      <c r="E702" s="254"/>
      <c r="F702" s="242">
        <f t="shared" si="10"/>
        <v>1618</v>
      </c>
    </row>
    <row r="703" spans="1:6">
      <c r="A703" s="252" t="s">
        <v>1321</v>
      </c>
      <c r="B703" s="253" t="s">
        <v>1322</v>
      </c>
      <c r="C703" s="254">
        <v>2530</v>
      </c>
      <c r="D703" s="254"/>
      <c r="E703" s="254"/>
      <c r="F703" s="242">
        <f t="shared" si="10"/>
        <v>2530</v>
      </c>
    </row>
    <row r="704" hidden="1" spans="1:6">
      <c r="A704" s="252" t="s">
        <v>1323</v>
      </c>
      <c r="B704" s="253" t="s">
        <v>1324</v>
      </c>
      <c r="C704" s="254"/>
      <c r="D704" s="254"/>
      <c r="E704" s="254"/>
      <c r="F704" s="242">
        <f t="shared" si="10"/>
        <v>0</v>
      </c>
    </row>
    <row r="705" spans="1:6">
      <c r="A705" s="252" t="s">
        <v>1325</v>
      </c>
      <c r="B705" s="253" t="s">
        <v>1326</v>
      </c>
      <c r="C705" s="254">
        <v>120</v>
      </c>
      <c r="D705" s="254"/>
      <c r="E705" s="254"/>
      <c r="F705" s="242">
        <f t="shared" si="10"/>
        <v>120</v>
      </c>
    </row>
    <row r="706" spans="1:6">
      <c r="A706" s="252" t="s">
        <v>1327</v>
      </c>
      <c r="B706" s="253" t="s">
        <v>1328</v>
      </c>
      <c r="C706" s="254">
        <f>SUM(C707:C709)</f>
        <v>24562</v>
      </c>
      <c r="D706" s="254">
        <f>SUM(D707:D709)</f>
        <v>0</v>
      </c>
      <c r="E706" s="254">
        <f>SUM(E707:E709)</f>
        <v>0</v>
      </c>
      <c r="F706" s="242">
        <f t="shared" si="10"/>
        <v>24562</v>
      </c>
    </row>
    <row r="707" hidden="1" spans="1:6">
      <c r="A707" s="252" t="s">
        <v>1329</v>
      </c>
      <c r="B707" s="253" t="s">
        <v>1330</v>
      </c>
      <c r="C707" s="254"/>
      <c r="D707" s="254"/>
      <c r="E707" s="254"/>
      <c r="F707" s="242">
        <f t="shared" si="10"/>
        <v>0</v>
      </c>
    </row>
    <row r="708" spans="1:6">
      <c r="A708" s="252" t="s">
        <v>1331</v>
      </c>
      <c r="B708" s="253" t="s">
        <v>1332</v>
      </c>
      <c r="C708" s="254">
        <v>24562</v>
      </c>
      <c r="D708" s="254"/>
      <c r="E708" s="254"/>
      <c r="F708" s="242">
        <f t="shared" si="10"/>
        <v>24562</v>
      </c>
    </row>
    <row r="709" hidden="1" spans="1:6">
      <c r="A709" s="252" t="s">
        <v>1333</v>
      </c>
      <c r="B709" s="253" t="s">
        <v>1334</v>
      </c>
      <c r="C709" s="254"/>
      <c r="D709" s="254"/>
      <c r="E709" s="254"/>
      <c r="F709" s="242">
        <f t="shared" si="10"/>
        <v>0</v>
      </c>
    </row>
    <row r="710" spans="1:6">
      <c r="A710" s="252" t="s">
        <v>1335</v>
      </c>
      <c r="B710" s="253" t="s">
        <v>1336</v>
      </c>
      <c r="C710" s="254">
        <f>SUM(C711:C713)</f>
        <v>2489</v>
      </c>
      <c r="D710" s="254">
        <f>SUM(D711:D713)</f>
        <v>0</v>
      </c>
      <c r="E710" s="254">
        <f>SUM(E711:E713)</f>
        <v>0</v>
      </c>
      <c r="F710" s="242">
        <f t="shared" si="10"/>
        <v>2489</v>
      </c>
    </row>
    <row r="711" spans="1:6">
      <c r="A711" s="252" t="s">
        <v>1337</v>
      </c>
      <c r="B711" s="253" t="s">
        <v>1338</v>
      </c>
      <c r="C711" s="254">
        <v>2489</v>
      </c>
      <c r="D711" s="254"/>
      <c r="E711" s="254"/>
      <c r="F711" s="242">
        <f t="shared" ref="F711:F774" si="11">SUM(C711+D711+E711)</f>
        <v>2489</v>
      </c>
    </row>
    <row r="712" hidden="1" spans="1:6">
      <c r="A712" s="252" t="s">
        <v>1339</v>
      </c>
      <c r="B712" s="253" t="s">
        <v>1340</v>
      </c>
      <c r="C712" s="254"/>
      <c r="D712" s="254"/>
      <c r="E712" s="254"/>
      <c r="F712" s="242">
        <f t="shared" si="11"/>
        <v>0</v>
      </c>
    </row>
    <row r="713" hidden="1" spans="1:6">
      <c r="A713" s="252" t="s">
        <v>1341</v>
      </c>
      <c r="B713" s="253" t="s">
        <v>1342</v>
      </c>
      <c r="C713" s="254"/>
      <c r="D713" s="254"/>
      <c r="E713" s="254"/>
      <c r="F713" s="242">
        <f t="shared" si="11"/>
        <v>0</v>
      </c>
    </row>
    <row r="714" spans="1:6">
      <c r="A714" s="252" t="s">
        <v>1343</v>
      </c>
      <c r="B714" s="253" t="s">
        <v>1344</v>
      </c>
      <c r="C714" s="254">
        <f>SUM(C715:C716)</f>
        <v>97</v>
      </c>
      <c r="D714" s="254">
        <f>SUM(D715:D716)</f>
        <v>0</v>
      </c>
      <c r="E714" s="254">
        <f>SUM(E715:E716)</f>
        <v>0</v>
      </c>
      <c r="F714" s="242">
        <f t="shared" si="11"/>
        <v>97</v>
      </c>
    </row>
    <row r="715" spans="1:6">
      <c r="A715" s="252" t="s">
        <v>1345</v>
      </c>
      <c r="B715" s="253" t="s">
        <v>1346</v>
      </c>
      <c r="C715" s="254">
        <v>97</v>
      </c>
      <c r="D715" s="254"/>
      <c r="E715" s="254"/>
      <c r="F715" s="242">
        <f t="shared" si="11"/>
        <v>97</v>
      </c>
    </row>
    <row r="716" hidden="1" spans="1:6">
      <c r="A716" s="252" t="s">
        <v>1347</v>
      </c>
      <c r="B716" s="253" t="s">
        <v>1348</v>
      </c>
      <c r="C716" s="254"/>
      <c r="D716" s="254"/>
      <c r="E716" s="254"/>
      <c r="F716" s="242">
        <f t="shared" si="11"/>
        <v>0</v>
      </c>
    </row>
    <row r="717" spans="1:6">
      <c r="A717" s="252" t="s">
        <v>1349</v>
      </c>
      <c r="B717" s="253" t="s">
        <v>1350</v>
      </c>
      <c r="C717" s="254">
        <f>SUM(C718:C725)</f>
        <v>299</v>
      </c>
      <c r="D717" s="254">
        <f>SUM(D718:D725)</f>
        <v>0</v>
      </c>
      <c r="E717" s="254">
        <f>SUM(E718:E725)</f>
        <v>0</v>
      </c>
      <c r="F717" s="242">
        <f t="shared" si="11"/>
        <v>299</v>
      </c>
    </row>
    <row r="718" spans="1:6">
      <c r="A718" s="252" t="s">
        <v>1351</v>
      </c>
      <c r="B718" s="253" t="s">
        <v>128</v>
      </c>
      <c r="C718" s="254">
        <v>177</v>
      </c>
      <c r="D718" s="254"/>
      <c r="E718" s="254"/>
      <c r="F718" s="242">
        <f t="shared" si="11"/>
        <v>177</v>
      </c>
    </row>
    <row r="719" hidden="1" spans="1:6">
      <c r="A719" s="252" t="s">
        <v>1352</v>
      </c>
      <c r="B719" s="253" t="s">
        <v>130</v>
      </c>
      <c r="C719" s="254"/>
      <c r="D719" s="254"/>
      <c r="E719" s="254"/>
      <c r="F719" s="242">
        <f t="shared" si="11"/>
        <v>0</v>
      </c>
    </row>
    <row r="720" hidden="1" spans="1:6">
      <c r="A720" s="252" t="s">
        <v>1353</v>
      </c>
      <c r="B720" s="253" t="s">
        <v>132</v>
      </c>
      <c r="C720" s="254"/>
      <c r="D720" s="254"/>
      <c r="E720" s="254"/>
      <c r="F720" s="242">
        <f t="shared" si="11"/>
        <v>0</v>
      </c>
    </row>
    <row r="721" hidden="1" spans="1:6">
      <c r="A721" s="252" t="s">
        <v>1354</v>
      </c>
      <c r="B721" s="253" t="s">
        <v>226</v>
      </c>
      <c r="C721" s="254"/>
      <c r="D721" s="254"/>
      <c r="E721" s="254"/>
      <c r="F721" s="242">
        <f t="shared" si="11"/>
        <v>0</v>
      </c>
    </row>
    <row r="722" hidden="1" spans="1:6">
      <c r="A722" s="252" t="s">
        <v>1355</v>
      </c>
      <c r="B722" s="253" t="s">
        <v>1356</v>
      </c>
      <c r="C722" s="254"/>
      <c r="D722" s="254"/>
      <c r="E722" s="254"/>
      <c r="F722" s="242">
        <f t="shared" si="11"/>
        <v>0</v>
      </c>
    </row>
    <row r="723" spans="1:6">
      <c r="A723" s="252" t="s">
        <v>1357</v>
      </c>
      <c r="B723" s="253" t="s">
        <v>1358</v>
      </c>
      <c r="C723" s="254">
        <v>8</v>
      </c>
      <c r="D723" s="254"/>
      <c r="E723" s="254"/>
      <c r="F723" s="242">
        <f t="shared" si="11"/>
        <v>8</v>
      </c>
    </row>
    <row r="724" hidden="1" spans="1:6">
      <c r="A724" s="252" t="s">
        <v>1359</v>
      </c>
      <c r="B724" s="253" t="s">
        <v>146</v>
      </c>
      <c r="C724" s="254"/>
      <c r="D724" s="254"/>
      <c r="E724" s="254"/>
      <c r="F724" s="242">
        <f t="shared" si="11"/>
        <v>0</v>
      </c>
    </row>
    <row r="725" spans="1:6">
      <c r="A725" s="252" t="s">
        <v>1360</v>
      </c>
      <c r="B725" s="253" t="s">
        <v>1361</v>
      </c>
      <c r="C725" s="254">
        <v>114</v>
      </c>
      <c r="D725" s="254"/>
      <c r="E725" s="254"/>
      <c r="F725" s="242">
        <f t="shared" si="11"/>
        <v>114</v>
      </c>
    </row>
    <row r="726" spans="1:6">
      <c r="A726" s="252" t="s">
        <v>1362</v>
      </c>
      <c r="B726" s="253" t="s">
        <v>1363</v>
      </c>
      <c r="C726" s="254">
        <f>SUM(C727)</f>
        <v>85</v>
      </c>
      <c r="D726" s="254">
        <f>SUM(D727)</f>
        <v>0</v>
      </c>
      <c r="E726" s="254">
        <f>SUM(E727)</f>
        <v>0</v>
      </c>
      <c r="F726" s="242">
        <f t="shared" si="11"/>
        <v>85</v>
      </c>
    </row>
    <row r="727" spans="1:6">
      <c r="A727" s="252" t="s">
        <v>1364</v>
      </c>
      <c r="B727" s="253" t="s">
        <v>1365</v>
      </c>
      <c r="C727" s="254">
        <v>85</v>
      </c>
      <c r="D727" s="254"/>
      <c r="E727" s="254"/>
      <c r="F727" s="242">
        <f t="shared" si="11"/>
        <v>85</v>
      </c>
    </row>
    <row r="728" spans="1:6">
      <c r="A728" s="252" t="s">
        <v>1366</v>
      </c>
      <c r="B728" s="257" t="s">
        <v>1367</v>
      </c>
      <c r="C728" s="254">
        <f>SUM(C729:C733)</f>
        <v>55</v>
      </c>
      <c r="D728" s="254">
        <f>SUM(D729:D733)</f>
        <v>0</v>
      </c>
      <c r="E728" s="254">
        <f>SUM(E729:E733)</f>
        <v>0</v>
      </c>
      <c r="F728" s="242">
        <f t="shared" si="11"/>
        <v>55</v>
      </c>
    </row>
    <row r="729" hidden="1" spans="1:6">
      <c r="A729" s="252" t="s">
        <v>1368</v>
      </c>
      <c r="B729" s="257" t="s">
        <v>128</v>
      </c>
      <c r="C729" s="254"/>
      <c r="D729" s="254"/>
      <c r="E729" s="254"/>
      <c r="F729" s="242">
        <f t="shared" si="11"/>
        <v>0</v>
      </c>
    </row>
    <row r="730" hidden="1" spans="1:6">
      <c r="A730" s="252" t="s">
        <v>1369</v>
      </c>
      <c r="B730" s="257" t="s">
        <v>130</v>
      </c>
      <c r="C730" s="254"/>
      <c r="D730" s="254"/>
      <c r="E730" s="254"/>
      <c r="F730" s="242">
        <f t="shared" si="11"/>
        <v>0</v>
      </c>
    </row>
    <row r="731" hidden="1" spans="1:6">
      <c r="A731" s="252" t="s">
        <v>1370</v>
      </c>
      <c r="B731" s="257" t="s">
        <v>132</v>
      </c>
      <c r="C731" s="254"/>
      <c r="D731" s="254"/>
      <c r="E731" s="254"/>
      <c r="F731" s="242">
        <f t="shared" si="11"/>
        <v>0</v>
      </c>
    </row>
    <row r="732" hidden="1" spans="1:6">
      <c r="A732" s="252" t="s">
        <v>1371</v>
      </c>
      <c r="B732" s="257" t="s">
        <v>1372</v>
      </c>
      <c r="C732" s="254"/>
      <c r="D732" s="254"/>
      <c r="E732" s="254"/>
      <c r="F732" s="242">
        <f t="shared" si="11"/>
        <v>0</v>
      </c>
    </row>
    <row r="733" spans="1:6">
      <c r="A733" s="252" t="s">
        <v>1373</v>
      </c>
      <c r="B733" s="257" t="s">
        <v>1374</v>
      </c>
      <c r="C733" s="254">
        <v>55</v>
      </c>
      <c r="D733" s="254"/>
      <c r="E733" s="254"/>
      <c r="F733" s="242">
        <f t="shared" si="11"/>
        <v>55</v>
      </c>
    </row>
    <row r="734" spans="1:6">
      <c r="A734" s="252" t="s">
        <v>1375</v>
      </c>
      <c r="B734" s="257" t="s">
        <v>1376</v>
      </c>
      <c r="C734" s="254">
        <f>SUM(C735:C738)</f>
        <v>0</v>
      </c>
      <c r="D734" s="254">
        <f>SUM(D735:D738)</f>
        <v>0</v>
      </c>
      <c r="E734" s="254">
        <f>SUM(E735:E738)</f>
        <v>0</v>
      </c>
      <c r="F734" s="242">
        <f t="shared" si="11"/>
        <v>0</v>
      </c>
    </row>
    <row r="735" hidden="1" spans="1:6">
      <c r="A735" s="252" t="s">
        <v>1377</v>
      </c>
      <c r="B735" s="257" t="s">
        <v>128</v>
      </c>
      <c r="C735" s="254"/>
      <c r="D735" s="254"/>
      <c r="E735" s="254"/>
      <c r="F735" s="242">
        <f t="shared" si="11"/>
        <v>0</v>
      </c>
    </row>
    <row r="736" hidden="1" spans="1:6">
      <c r="A736" s="252" t="s">
        <v>1378</v>
      </c>
      <c r="B736" s="257" t="s">
        <v>130</v>
      </c>
      <c r="C736" s="254"/>
      <c r="D736" s="254"/>
      <c r="E736" s="254"/>
      <c r="F736" s="242">
        <f t="shared" si="11"/>
        <v>0</v>
      </c>
    </row>
    <row r="737" hidden="1" spans="1:6">
      <c r="A737" s="252" t="s">
        <v>1379</v>
      </c>
      <c r="B737" s="257" t="s">
        <v>132</v>
      </c>
      <c r="C737" s="254"/>
      <c r="D737" s="254"/>
      <c r="E737" s="254"/>
      <c r="F737" s="242">
        <f t="shared" si="11"/>
        <v>0</v>
      </c>
    </row>
    <row r="738" hidden="1" spans="1:6">
      <c r="A738" s="252" t="s">
        <v>1380</v>
      </c>
      <c r="B738" s="257" t="s">
        <v>1381</v>
      </c>
      <c r="C738" s="254"/>
      <c r="D738" s="254"/>
      <c r="E738" s="254"/>
      <c r="F738" s="242">
        <f t="shared" si="11"/>
        <v>0</v>
      </c>
    </row>
    <row r="739" spans="1:6">
      <c r="A739" s="252" t="s">
        <v>1382</v>
      </c>
      <c r="B739" s="257" t="s">
        <v>1383</v>
      </c>
      <c r="C739" s="254">
        <f>SUM(C740)</f>
        <v>503</v>
      </c>
      <c r="D739" s="254">
        <f>SUM(D740)</f>
        <v>0</v>
      </c>
      <c r="E739" s="254">
        <f>SUM(E740)</f>
        <v>0</v>
      </c>
      <c r="F739" s="242">
        <f t="shared" si="11"/>
        <v>503</v>
      </c>
    </row>
    <row r="740" spans="1:6">
      <c r="A740" s="252" t="s">
        <v>1384</v>
      </c>
      <c r="B740" s="257" t="s">
        <v>1385</v>
      </c>
      <c r="C740" s="254">
        <v>503</v>
      </c>
      <c r="D740" s="254"/>
      <c r="E740" s="254"/>
      <c r="F740" s="242">
        <f t="shared" si="11"/>
        <v>503</v>
      </c>
    </row>
    <row r="741" spans="1:6">
      <c r="A741" s="252" t="s">
        <v>1386</v>
      </c>
      <c r="B741" s="257" t="s">
        <v>1387</v>
      </c>
      <c r="C741" s="254">
        <f>SUM(C742,C752,C756,C765,C772,C779,C782,C786,C788,C794,C796,C798,C809,C785)</f>
        <v>5743</v>
      </c>
      <c r="D741" s="254">
        <f>SUM(D742,D752,D756,D765,D772,D779,D782,D786,D788,D794,D796,D798,D809,D785)</f>
        <v>0</v>
      </c>
      <c r="E741" s="254">
        <f>SUM(E742,E752,E756,E765,E772,E779,E782,E786,E788,E794,E796,E798,E809,E785)</f>
        <v>0</v>
      </c>
      <c r="F741" s="242">
        <f t="shared" si="11"/>
        <v>5743</v>
      </c>
    </row>
    <row r="742" spans="1:6">
      <c r="A742" s="252" t="s">
        <v>1388</v>
      </c>
      <c r="B742" s="257" t="s">
        <v>1389</v>
      </c>
      <c r="C742" s="254">
        <f>SUM(C743:C751)</f>
        <v>50</v>
      </c>
      <c r="D742" s="254">
        <f>SUM(D743:D751)</f>
        <v>0</v>
      </c>
      <c r="E742" s="254">
        <f>SUM(E743:E751)</f>
        <v>0</v>
      </c>
      <c r="F742" s="242">
        <f t="shared" si="11"/>
        <v>50</v>
      </c>
    </row>
    <row r="743" hidden="1" spans="1:6">
      <c r="A743" s="252" t="s">
        <v>1390</v>
      </c>
      <c r="B743" s="257" t="s">
        <v>128</v>
      </c>
      <c r="C743" s="254"/>
      <c r="D743" s="254"/>
      <c r="E743" s="254"/>
      <c r="F743" s="242">
        <f t="shared" si="11"/>
        <v>0</v>
      </c>
    </row>
    <row r="744" hidden="1" spans="1:6">
      <c r="A744" s="252" t="s">
        <v>1391</v>
      </c>
      <c r="B744" s="257" t="s">
        <v>130</v>
      </c>
      <c r="C744" s="254"/>
      <c r="D744" s="254"/>
      <c r="E744" s="254"/>
      <c r="F744" s="242">
        <f t="shared" si="11"/>
        <v>0</v>
      </c>
    </row>
    <row r="745" hidden="1" spans="1:6">
      <c r="A745" s="252" t="s">
        <v>1392</v>
      </c>
      <c r="B745" s="257" t="s">
        <v>132</v>
      </c>
      <c r="C745" s="254"/>
      <c r="D745" s="254"/>
      <c r="E745" s="254"/>
      <c r="F745" s="242">
        <f t="shared" si="11"/>
        <v>0</v>
      </c>
    </row>
    <row r="746" hidden="1" spans="1:6">
      <c r="A746" s="252" t="s">
        <v>1393</v>
      </c>
      <c r="B746" s="257" t="s">
        <v>1394</v>
      </c>
      <c r="C746" s="254"/>
      <c r="D746" s="254"/>
      <c r="E746" s="254"/>
      <c r="F746" s="242">
        <f t="shared" si="11"/>
        <v>0</v>
      </c>
    </row>
    <row r="747" hidden="1" spans="1:6">
      <c r="A747" s="252" t="s">
        <v>1395</v>
      </c>
      <c r="B747" s="257" t="s">
        <v>1396</v>
      </c>
      <c r="C747" s="254"/>
      <c r="D747" s="254"/>
      <c r="E747" s="254"/>
      <c r="F747" s="242">
        <f t="shared" si="11"/>
        <v>0</v>
      </c>
    </row>
    <row r="748" hidden="1" spans="1:6">
      <c r="A748" s="252" t="s">
        <v>1397</v>
      </c>
      <c r="B748" s="257" t="s">
        <v>1398</v>
      </c>
      <c r="C748" s="254"/>
      <c r="D748" s="254"/>
      <c r="E748" s="254"/>
      <c r="F748" s="242">
        <f t="shared" si="11"/>
        <v>0</v>
      </c>
    </row>
    <row r="749" hidden="1" spans="1:6">
      <c r="A749" s="252" t="s">
        <v>1399</v>
      </c>
      <c r="B749" s="257" t="s">
        <v>1400</v>
      </c>
      <c r="C749" s="254"/>
      <c r="D749" s="254"/>
      <c r="E749" s="254"/>
      <c r="F749" s="242">
        <f t="shared" si="11"/>
        <v>0</v>
      </c>
    </row>
    <row r="750" hidden="1" spans="1:6">
      <c r="A750" s="252" t="s">
        <v>1401</v>
      </c>
      <c r="B750" s="257" t="s">
        <v>1402</v>
      </c>
      <c r="C750" s="254"/>
      <c r="D750" s="254"/>
      <c r="E750" s="254"/>
      <c r="F750" s="242">
        <f t="shared" si="11"/>
        <v>0</v>
      </c>
    </row>
    <row r="751" spans="1:6">
      <c r="A751" s="252" t="s">
        <v>1403</v>
      </c>
      <c r="B751" s="257" t="s">
        <v>1404</v>
      </c>
      <c r="C751" s="254">
        <v>50</v>
      </c>
      <c r="D751" s="254"/>
      <c r="E751" s="254"/>
      <c r="F751" s="242">
        <f t="shared" si="11"/>
        <v>50</v>
      </c>
    </row>
    <row r="752" spans="1:6">
      <c r="A752" s="252" t="s">
        <v>1405</v>
      </c>
      <c r="B752" s="257" t="s">
        <v>1406</v>
      </c>
      <c r="C752" s="254">
        <f>SUM(C753:C755)</f>
        <v>0</v>
      </c>
      <c r="D752" s="254">
        <f>SUM(D753:D755)</f>
        <v>0</v>
      </c>
      <c r="E752" s="254">
        <f>SUM(E753:E755)</f>
        <v>0</v>
      </c>
      <c r="F752" s="242">
        <f t="shared" si="11"/>
        <v>0</v>
      </c>
    </row>
    <row r="753" hidden="1" spans="1:6">
      <c r="A753" s="252" t="s">
        <v>1407</v>
      </c>
      <c r="B753" s="257" t="s">
        <v>1408</v>
      </c>
      <c r="C753" s="254"/>
      <c r="D753" s="254"/>
      <c r="E753" s="254"/>
      <c r="F753" s="242">
        <f t="shared" si="11"/>
        <v>0</v>
      </c>
    </row>
    <row r="754" hidden="1" spans="1:6">
      <c r="A754" s="252" t="s">
        <v>1409</v>
      </c>
      <c r="B754" s="257" t="s">
        <v>1410</v>
      </c>
      <c r="C754" s="254"/>
      <c r="D754" s="254"/>
      <c r="E754" s="254"/>
      <c r="F754" s="242">
        <f t="shared" si="11"/>
        <v>0</v>
      </c>
    </row>
    <row r="755" hidden="1" spans="1:6">
      <c r="A755" s="252" t="s">
        <v>1411</v>
      </c>
      <c r="B755" s="257" t="s">
        <v>1412</v>
      </c>
      <c r="C755" s="254"/>
      <c r="D755" s="254"/>
      <c r="E755" s="254"/>
      <c r="F755" s="242">
        <f t="shared" si="11"/>
        <v>0</v>
      </c>
    </row>
    <row r="756" spans="1:6">
      <c r="A756" s="252" t="s">
        <v>1413</v>
      </c>
      <c r="B756" s="257" t="s">
        <v>1414</v>
      </c>
      <c r="C756" s="254">
        <f>SUM(C757:C764)</f>
        <v>4883</v>
      </c>
      <c r="D756" s="254">
        <f>SUM(D757:D764)</f>
        <v>0</v>
      </c>
      <c r="E756" s="254">
        <f>SUM(E757:E764)</f>
        <v>0</v>
      </c>
      <c r="F756" s="242">
        <f t="shared" si="11"/>
        <v>4883</v>
      </c>
    </row>
    <row r="757" hidden="1" spans="1:6">
      <c r="A757" s="252" t="s">
        <v>1415</v>
      </c>
      <c r="B757" s="257" t="s">
        <v>1416</v>
      </c>
      <c r="C757" s="254"/>
      <c r="D757" s="254"/>
      <c r="E757" s="254"/>
      <c r="F757" s="242">
        <f t="shared" si="11"/>
        <v>0</v>
      </c>
    </row>
    <row r="758" hidden="1" spans="1:6">
      <c r="A758" s="252" t="s">
        <v>1417</v>
      </c>
      <c r="B758" s="257" t="s">
        <v>1418</v>
      </c>
      <c r="C758" s="254"/>
      <c r="D758" s="254"/>
      <c r="E758" s="254"/>
      <c r="F758" s="242">
        <f t="shared" si="11"/>
        <v>0</v>
      </c>
    </row>
    <row r="759" hidden="1" spans="1:6">
      <c r="A759" s="252" t="s">
        <v>1419</v>
      </c>
      <c r="B759" s="257" t="s">
        <v>1420</v>
      </c>
      <c r="C759" s="254"/>
      <c r="D759" s="254"/>
      <c r="E759" s="254"/>
      <c r="F759" s="242">
        <f t="shared" si="11"/>
        <v>0</v>
      </c>
    </row>
    <row r="760" spans="1:6">
      <c r="A760" s="252" t="s">
        <v>1421</v>
      </c>
      <c r="B760" s="257" t="s">
        <v>1422</v>
      </c>
      <c r="C760" s="254">
        <v>4883</v>
      </c>
      <c r="D760" s="254"/>
      <c r="E760" s="254"/>
      <c r="F760" s="242">
        <f t="shared" si="11"/>
        <v>4883</v>
      </c>
    </row>
    <row r="761" hidden="1" spans="1:6">
      <c r="A761" s="252" t="s">
        <v>1423</v>
      </c>
      <c r="B761" s="257" t="s">
        <v>1424</v>
      </c>
      <c r="C761" s="254"/>
      <c r="D761" s="254"/>
      <c r="E761" s="254"/>
      <c r="F761" s="242">
        <f t="shared" si="11"/>
        <v>0</v>
      </c>
    </row>
    <row r="762" hidden="1" spans="1:6">
      <c r="A762" s="252" t="s">
        <v>1425</v>
      </c>
      <c r="B762" s="257" t="s">
        <v>1426</v>
      </c>
      <c r="C762" s="254"/>
      <c r="D762" s="254"/>
      <c r="E762" s="254"/>
      <c r="F762" s="242">
        <f t="shared" si="11"/>
        <v>0</v>
      </c>
    </row>
    <row r="763" hidden="1" spans="1:6">
      <c r="A763" s="252" t="s">
        <v>1427</v>
      </c>
      <c r="B763" s="257" t="s">
        <v>1428</v>
      </c>
      <c r="C763" s="254"/>
      <c r="D763" s="254"/>
      <c r="E763" s="254"/>
      <c r="F763" s="242">
        <f t="shared" si="11"/>
        <v>0</v>
      </c>
    </row>
    <row r="764" hidden="1" spans="1:6">
      <c r="A764" s="252" t="s">
        <v>1429</v>
      </c>
      <c r="B764" s="257" t="s">
        <v>1430</v>
      </c>
      <c r="C764" s="254"/>
      <c r="D764" s="254"/>
      <c r="E764" s="254"/>
      <c r="F764" s="242">
        <f t="shared" si="11"/>
        <v>0</v>
      </c>
    </row>
    <row r="765" spans="1:6">
      <c r="A765" s="252" t="s">
        <v>1431</v>
      </c>
      <c r="B765" s="257" t="s">
        <v>1432</v>
      </c>
      <c r="C765" s="254">
        <f>SUM(C766:C771)</f>
        <v>0</v>
      </c>
      <c r="D765" s="254">
        <f>SUM(D766:D771)</f>
        <v>0</v>
      </c>
      <c r="E765" s="254">
        <f>SUM(E766:E771)</f>
        <v>0</v>
      </c>
      <c r="F765" s="242">
        <f t="shared" si="11"/>
        <v>0</v>
      </c>
    </row>
    <row r="766" hidden="1" spans="1:6">
      <c r="A766" s="252" t="s">
        <v>1433</v>
      </c>
      <c r="B766" s="257" t="s">
        <v>1434</v>
      </c>
      <c r="C766" s="254"/>
      <c r="D766" s="254"/>
      <c r="E766" s="254"/>
      <c r="F766" s="242">
        <f t="shared" si="11"/>
        <v>0</v>
      </c>
    </row>
    <row r="767" hidden="1" spans="1:6">
      <c r="A767" s="252" t="s">
        <v>1435</v>
      </c>
      <c r="B767" s="257" t="s">
        <v>1436</v>
      </c>
      <c r="C767" s="254"/>
      <c r="D767" s="254"/>
      <c r="E767" s="254"/>
      <c r="F767" s="242">
        <f t="shared" si="11"/>
        <v>0</v>
      </c>
    </row>
    <row r="768" hidden="1" spans="1:6">
      <c r="A768" s="252" t="s">
        <v>1437</v>
      </c>
      <c r="B768" s="257" t="s">
        <v>1438</v>
      </c>
      <c r="C768" s="254"/>
      <c r="D768" s="254"/>
      <c r="E768" s="254"/>
      <c r="F768" s="242">
        <f t="shared" si="11"/>
        <v>0</v>
      </c>
    </row>
    <row r="769" hidden="1" spans="1:6">
      <c r="A769" s="252" t="s">
        <v>1439</v>
      </c>
      <c r="B769" s="257" t="s">
        <v>1440</v>
      </c>
      <c r="C769" s="254"/>
      <c r="D769" s="254"/>
      <c r="E769" s="254"/>
      <c r="F769" s="242">
        <f t="shared" si="11"/>
        <v>0</v>
      </c>
    </row>
    <row r="770" hidden="1" spans="1:6">
      <c r="A770" s="252" t="s">
        <v>1441</v>
      </c>
      <c r="B770" s="257" t="s">
        <v>1442</v>
      </c>
      <c r="C770" s="254"/>
      <c r="D770" s="254"/>
      <c r="E770" s="254"/>
      <c r="F770" s="242">
        <f t="shared" si="11"/>
        <v>0</v>
      </c>
    </row>
    <row r="771" hidden="1" spans="1:6">
      <c r="A771" s="252" t="s">
        <v>1443</v>
      </c>
      <c r="B771" s="257" t="s">
        <v>1444</v>
      </c>
      <c r="C771" s="254"/>
      <c r="D771" s="254"/>
      <c r="E771" s="254"/>
      <c r="F771" s="242">
        <f t="shared" si="11"/>
        <v>0</v>
      </c>
    </row>
    <row r="772" spans="1:6">
      <c r="A772" s="252" t="s">
        <v>1445</v>
      </c>
      <c r="B772" s="257" t="s">
        <v>1446</v>
      </c>
      <c r="C772" s="254">
        <f>SUM(C773:C778)</f>
        <v>0</v>
      </c>
      <c r="D772" s="254">
        <f>SUM(D773:D778)</f>
        <v>0</v>
      </c>
      <c r="E772" s="254">
        <f>SUM(E773:E778)</f>
        <v>0</v>
      </c>
      <c r="F772" s="242">
        <f t="shared" si="11"/>
        <v>0</v>
      </c>
    </row>
    <row r="773" hidden="1" spans="1:6">
      <c r="A773" s="252" t="s">
        <v>1447</v>
      </c>
      <c r="B773" s="257" t="s">
        <v>1448</v>
      </c>
      <c r="C773" s="254"/>
      <c r="D773" s="254"/>
      <c r="E773" s="254"/>
      <c r="F773" s="242">
        <f t="shared" si="11"/>
        <v>0</v>
      </c>
    </row>
    <row r="774" hidden="1" spans="1:6">
      <c r="A774" s="252" t="s">
        <v>1449</v>
      </c>
      <c r="B774" s="257" t="s">
        <v>1450</v>
      </c>
      <c r="C774" s="254"/>
      <c r="D774" s="254"/>
      <c r="E774" s="254"/>
      <c r="F774" s="242">
        <f t="shared" si="11"/>
        <v>0</v>
      </c>
    </row>
    <row r="775" hidden="1" spans="1:6">
      <c r="A775" s="252" t="s">
        <v>1451</v>
      </c>
      <c r="B775" s="257" t="s">
        <v>1452</v>
      </c>
      <c r="C775" s="254"/>
      <c r="D775" s="254"/>
      <c r="E775" s="254"/>
      <c r="F775" s="242">
        <f t="shared" ref="F775:F838" si="12">SUM(C775+D775+E775)</f>
        <v>0</v>
      </c>
    </row>
    <row r="776" hidden="1" spans="1:6">
      <c r="A776" s="252" t="s">
        <v>1453</v>
      </c>
      <c r="B776" s="257" t="s">
        <v>1454</v>
      </c>
      <c r="C776" s="254"/>
      <c r="D776" s="254"/>
      <c r="E776" s="254"/>
      <c r="F776" s="242">
        <f t="shared" si="12"/>
        <v>0</v>
      </c>
    </row>
    <row r="777" hidden="1" spans="1:6">
      <c r="A777" s="252" t="s">
        <v>1455</v>
      </c>
      <c r="B777" s="257" t="s">
        <v>1456</v>
      </c>
      <c r="C777" s="254"/>
      <c r="D777" s="254"/>
      <c r="E777" s="254"/>
      <c r="F777" s="242">
        <f t="shared" si="12"/>
        <v>0</v>
      </c>
    </row>
    <row r="778" hidden="1" spans="1:6">
      <c r="A778" s="252" t="s">
        <v>1457</v>
      </c>
      <c r="B778" s="257" t="s">
        <v>1458</v>
      </c>
      <c r="C778" s="254"/>
      <c r="D778" s="254"/>
      <c r="E778" s="254"/>
      <c r="F778" s="242">
        <f t="shared" si="12"/>
        <v>0</v>
      </c>
    </row>
    <row r="779" spans="1:6">
      <c r="A779" s="252" t="s">
        <v>1459</v>
      </c>
      <c r="B779" s="257" t="s">
        <v>1460</v>
      </c>
      <c r="C779" s="254">
        <f>SUM(C780:C781)</f>
        <v>0</v>
      </c>
      <c r="D779" s="254">
        <f>SUM(D780:D781)</f>
        <v>0</v>
      </c>
      <c r="E779" s="254">
        <f>SUM(E780:E781)</f>
        <v>0</v>
      </c>
      <c r="F779" s="242">
        <f t="shared" si="12"/>
        <v>0</v>
      </c>
    </row>
    <row r="780" hidden="1" spans="1:6">
      <c r="A780" s="252" t="s">
        <v>1461</v>
      </c>
      <c r="B780" s="257" t="s">
        <v>1462</v>
      </c>
      <c r="C780" s="254"/>
      <c r="D780" s="254"/>
      <c r="E780" s="254"/>
      <c r="F780" s="242">
        <f t="shared" si="12"/>
        <v>0</v>
      </c>
    </row>
    <row r="781" hidden="1" spans="1:6">
      <c r="A781" s="252" t="s">
        <v>1463</v>
      </c>
      <c r="B781" s="257" t="s">
        <v>1464</v>
      </c>
      <c r="C781" s="254"/>
      <c r="D781" s="254"/>
      <c r="E781" s="254"/>
      <c r="F781" s="242">
        <f t="shared" si="12"/>
        <v>0</v>
      </c>
    </row>
    <row r="782" spans="1:6">
      <c r="A782" s="252" t="s">
        <v>1465</v>
      </c>
      <c r="B782" s="257" t="s">
        <v>1466</v>
      </c>
      <c r="C782" s="254">
        <f>SUM(C783:C784)</f>
        <v>0</v>
      </c>
      <c r="D782" s="254">
        <f>SUM(D783:D784)</f>
        <v>0</v>
      </c>
      <c r="E782" s="254">
        <f>SUM(E783:E784)</f>
        <v>0</v>
      </c>
      <c r="F782" s="242">
        <f t="shared" si="12"/>
        <v>0</v>
      </c>
    </row>
    <row r="783" hidden="1" spans="1:6">
      <c r="A783" s="252" t="s">
        <v>1467</v>
      </c>
      <c r="B783" s="257" t="s">
        <v>1468</v>
      </c>
      <c r="C783" s="254"/>
      <c r="D783" s="254"/>
      <c r="E783" s="254"/>
      <c r="F783" s="242">
        <f t="shared" si="12"/>
        <v>0</v>
      </c>
    </row>
    <row r="784" hidden="1" spans="1:6">
      <c r="A784" s="252" t="s">
        <v>1469</v>
      </c>
      <c r="B784" s="257" t="s">
        <v>1470</v>
      </c>
      <c r="C784" s="254"/>
      <c r="D784" s="254"/>
      <c r="E784" s="254"/>
      <c r="F784" s="242">
        <f t="shared" si="12"/>
        <v>0</v>
      </c>
    </row>
    <row r="785" hidden="1" spans="1:6">
      <c r="A785" s="252" t="s">
        <v>1471</v>
      </c>
      <c r="B785" s="257" t="s">
        <v>1472</v>
      </c>
      <c r="C785" s="254"/>
      <c r="D785" s="254"/>
      <c r="E785" s="254"/>
      <c r="F785" s="242">
        <f t="shared" si="12"/>
        <v>0</v>
      </c>
    </row>
    <row r="786" spans="1:6">
      <c r="A786" s="252" t="s">
        <v>1473</v>
      </c>
      <c r="B786" s="257" t="s">
        <v>1474</v>
      </c>
      <c r="C786" s="254">
        <f>SUM(C787)</f>
        <v>0</v>
      </c>
      <c r="D786" s="254">
        <f>SUM(D787)</f>
        <v>0</v>
      </c>
      <c r="E786" s="254">
        <f>SUM(E787)</f>
        <v>0</v>
      </c>
      <c r="F786" s="242">
        <f t="shared" si="12"/>
        <v>0</v>
      </c>
    </row>
    <row r="787" hidden="1" spans="1:6">
      <c r="A787" s="252" t="s">
        <v>1475</v>
      </c>
      <c r="B787" s="257" t="s">
        <v>1476</v>
      </c>
      <c r="C787" s="254"/>
      <c r="D787" s="254"/>
      <c r="E787" s="254"/>
      <c r="F787" s="242">
        <f t="shared" si="12"/>
        <v>0</v>
      </c>
    </row>
    <row r="788" spans="1:6">
      <c r="A788" s="252" t="s">
        <v>1477</v>
      </c>
      <c r="B788" s="257" t="s">
        <v>1478</v>
      </c>
      <c r="C788" s="254">
        <f>SUM(C789:C793)</f>
        <v>0</v>
      </c>
      <c r="D788" s="254">
        <f>SUM(D789:D793)</f>
        <v>0</v>
      </c>
      <c r="E788" s="254">
        <f>SUM(E789:E793)</f>
        <v>0</v>
      </c>
      <c r="F788" s="242">
        <f t="shared" si="12"/>
        <v>0</v>
      </c>
    </row>
    <row r="789" hidden="1" spans="1:6">
      <c r="A789" s="252" t="s">
        <v>1479</v>
      </c>
      <c r="B789" s="257" t="s">
        <v>1480</v>
      </c>
      <c r="C789" s="254"/>
      <c r="D789" s="254"/>
      <c r="E789" s="254"/>
      <c r="F789" s="242">
        <f t="shared" si="12"/>
        <v>0</v>
      </c>
    </row>
    <row r="790" hidden="1" spans="1:6">
      <c r="A790" s="252" t="s">
        <v>1481</v>
      </c>
      <c r="B790" s="257" t="s">
        <v>1482</v>
      </c>
      <c r="C790" s="254"/>
      <c r="D790" s="254"/>
      <c r="E790" s="254"/>
      <c r="F790" s="242">
        <f t="shared" si="12"/>
        <v>0</v>
      </c>
    </row>
    <row r="791" hidden="1" spans="1:6">
      <c r="A791" s="252" t="s">
        <v>1483</v>
      </c>
      <c r="B791" s="257" t="s">
        <v>1484</v>
      </c>
      <c r="C791" s="254"/>
      <c r="D791" s="254"/>
      <c r="E791" s="254"/>
      <c r="F791" s="242">
        <f t="shared" si="12"/>
        <v>0</v>
      </c>
    </row>
    <row r="792" hidden="1" spans="1:6">
      <c r="A792" s="252" t="s">
        <v>1485</v>
      </c>
      <c r="B792" s="257" t="s">
        <v>1486</v>
      </c>
      <c r="C792" s="254"/>
      <c r="D792" s="254"/>
      <c r="E792" s="254"/>
      <c r="F792" s="242">
        <f t="shared" si="12"/>
        <v>0</v>
      </c>
    </row>
    <row r="793" hidden="1" spans="1:6">
      <c r="A793" s="252" t="s">
        <v>1487</v>
      </c>
      <c r="B793" s="257" t="s">
        <v>1488</v>
      </c>
      <c r="C793" s="254"/>
      <c r="D793" s="254"/>
      <c r="E793" s="254"/>
      <c r="F793" s="242">
        <f t="shared" si="12"/>
        <v>0</v>
      </c>
    </row>
    <row r="794" spans="1:6">
      <c r="A794" s="252" t="s">
        <v>1489</v>
      </c>
      <c r="B794" s="257" t="s">
        <v>1490</v>
      </c>
      <c r="C794" s="254">
        <f>SUM(C795)</f>
        <v>0</v>
      </c>
      <c r="D794" s="254">
        <f>SUM(D795)</f>
        <v>0</v>
      </c>
      <c r="E794" s="254">
        <f>SUM(E795)</f>
        <v>0</v>
      </c>
      <c r="F794" s="242">
        <f t="shared" si="12"/>
        <v>0</v>
      </c>
    </row>
    <row r="795" hidden="1" spans="1:6">
      <c r="A795" s="252" t="s">
        <v>1491</v>
      </c>
      <c r="B795" s="257" t="s">
        <v>1492</v>
      </c>
      <c r="C795" s="254"/>
      <c r="D795" s="254"/>
      <c r="E795" s="254"/>
      <c r="F795" s="242">
        <f t="shared" si="12"/>
        <v>0</v>
      </c>
    </row>
    <row r="796" spans="1:6">
      <c r="A796" s="252" t="s">
        <v>1493</v>
      </c>
      <c r="B796" s="257" t="s">
        <v>1494</v>
      </c>
      <c r="C796" s="254">
        <f>SUM(C797)</f>
        <v>810</v>
      </c>
      <c r="D796" s="254">
        <f>SUM(D797)</f>
        <v>0</v>
      </c>
      <c r="E796" s="254">
        <f>SUM(E797)</f>
        <v>0</v>
      </c>
      <c r="F796" s="242">
        <f t="shared" si="12"/>
        <v>810</v>
      </c>
    </row>
    <row r="797" spans="1:6">
      <c r="A797" s="252" t="s">
        <v>1495</v>
      </c>
      <c r="B797" s="257" t="s">
        <v>1496</v>
      </c>
      <c r="C797" s="254">
        <v>810</v>
      </c>
      <c r="D797" s="254"/>
      <c r="E797" s="254"/>
      <c r="F797" s="242">
        <f t="shared" si="12"/>
        <v>810</v>
      </c>
    </row>
    <row r="798" spans="1:6">
      <c r="A798" s="252" t="s">
        <v>1497</v>
      </c>
      <c r="B798" s="257" t="s">
        <v>1498</v>
      </c>
      <c r="C798" s="254">
        <f>SUM(C799:C808)</f>
        <v>0</v>
      </c>
      <c r="D798" s="254">
        <f>SUM(D799:D808)</f>
        <v>0</v>
      </c>
      <c r="E798" s="254">
        <f>SUM(E799:E808)</f>
        <v>0</v>
      </c>
      <c r="F798" s="242">
        <f t="shared" si="12"/>
        <v>0</v>
      </c>
    </row>
    <row r="799" hidden="1" spans="1:6">
      <c r="A799" s="252" t="s">
        <v>1499</v>
      </c>
      <c r="B799" s="257" t="s">
        <v>128</v>
      </c>
      <c r="C799" s="254"/>
      <c r="D799" s="254"/>
      <c r="E799" s="254"/>
      <c r="F799" s="242">
        <f t="shared" si="12"/>
        <v>0</v>
      </c>
    </row>
    <row r="800" hidden="1" spans="1:6">
      <c r="A800" s="252" t="s">
        <v>1500</v>
      </c>
      <c r="B800" s="257" t="s">
        <v>130</v>
      </c>
      <c r="C800" s="254"/>
      <c r="D800" s="254"/>
      <c r="E800" s="254"/>
      <c r="F800" s="242">
        <f t="shared" si="12"/>
        <v>0</v>
      </c>
    </row>
    <row r="801" hidden="1" spans="1:6">
      <c r="A801" s="252" t="s">
        <v>1501</v>
      </c>
      <c r="B801" s="257" t="s">
        <v>132</v>
      </c>
      <c r="C801" s="254"/>
      <c r="D801" s="254"/>
      <c r="E801" s="254"/>
      <c r="F801" s="242">
        <f t="shared" si="12"/>
        <v>0</v>
      </c>
    </row>
    <row r="802" hidden="1" spans="1:6">
      <c r="A802" s="252" t="s">
        <v>1502</v>
      </c>
      <c r="B802" s="257" t="s">
        <v>1503</v>
      </c>
      <c r="C802" s="254"/>
      <c r="D802" s="254"/>
      <c r="E802" s="254"/>
      <c r="F802" s="242">
        <f t="shared" si="12"/>
        <v>0</v>
      </c>
    </row>
    <row r="803" hidden="1" spans="1:6">
      <c r="A803" s="252" t="s">
        <v>1504</v>
      </c>
      <c r="B803" s="257" t="s">
        <v>1505</v>
      </c>
      <c r="C803" s="254"/>
      <c r="D803" s="254"/>
      <c r="E803" s="254"/>
      <c r="F803" s="242">
        <f t="shared" si="12"/>
        <v>0</v>
      </c>
    </row>
    <row r="804" hidden="1" spans="1:6">
      <c r="A804" s="252" t="s">
        <v>1506</v>
      </c>
      <c r="B804" s="257" t="s">
        <v>1507</v>
      </c>
      <c r="C804" s="254"/>
      <c r="D804" s="254"/>
      <c r="E804" s="254"/>
      <c r="F804" s="242">
        <f t="shared" si="12"/>
        <v>0</v>
      </c>
    </row>
    <row r="805" hidden="1" spans="1:6">
      <c r="A805" s="252" t="s">
        <v>1508</v>
      </c>
      <c r="B805" s="257" t="s">
        <v>226</v>
      </c>
      <c r="C805" s="254"/>
      <c r="D805" s="254"/>
      <c r="E805" s="254"/>
      <c r="F805" s="242">
        <f t="shared" si="12"/>
        <v>0</v>
      </c>
    </row>
    <row r="806" hidden="1" spans="1:6">
      <c r="A806" s="252" t="s">
        <v>1509</v>
      </c>
      <c r="B806" s="257" t="s">
        <v>1510</v>
      </c>
      <c r="C806" s="254"/>
      <c r="D806" s="254"/>
      <c r="E806" s="254"/>
      <c r="F806" s="242">
        <f t="shared" si="12"/>
        <v>0</v>
      </c>
    </row>
    <row r="807" hidden="1" spans="1:6">
      <c r="A807" s="252" t="s">
        <v>1511</v>
      </c>
      <c r="B807" s="257" t="s">
        <v>146</v>
      </c>
      <c r="C807" s="254"/>
      <c r="D807" s="254"/>
      <c r="E807" s="254"/>
      <c r="F807" s="242">
        <f t="shared" si="12"/>
        <v>0</v>
      </c>
    </row>
    <row r="808" hidden="1" spans="1:6">
      <c r="A808" s="252" t="s">
        <v>1512</v>
      </c>
      <c r="B808" s="257" t="s">
        <v>1513</v>
      </c>
      <c r="C808" s="254"/>
      <c r="D808" s="254"/>
      <c r="E808" s="254"/>
      <c r="F808" s="242">
        <f t="shared" si="12"/>
        <v>0</v>
      </c>
    </row>
    <row r="809" spans="1:6">
      <c r="A809" s="252" t="s">
        <v>1514</v>
      </c>
      <c r="B809" s="257" t="s">
        <v>1515</v>
      </c>
      <c r="C809" s="254">
        <f>SUM(C810)</f>
        <v>0</v>
      </c>
      <c r="D809" s="254">
        <f>SUM(D810)</f>
        <v>0</v>
      </c>
      <c r="E809" s="254">
        <f>SUM(E810)</f>
        <v>0</v>
      </c>
      <c r="F809" s="242">
        <f t="shared" si="12"/>
        <v>0</v>
      </c>
    </row>
    <row r="810" hidden="1" spans="1:6">
      <c r="A810" s="252" t="s">
        <v>1516</v>
      </c>
      <c r="B810" s="257" t="s">
        <v>1517</v>
      </c>
      <c r="C810" s="254"/>
      <c r="D810" s="254"/>
      <c r="E810" s="254"/>
      <c r="F810" s="242">
        <f t="shared" si="12"/>
        <v>0</v>
      </c>
    </row>
    <row r="811" spans="1:6">
      <c r="A811" s="252" t="s">
        <v>1518</v>
      </c>
      <c r="B811" s="257" t="s">
        <v>1519</v>
      </c>
      <c r="C811" s="254">
        <f>SUM(C812,C824,C827,C829,C831,C823)</f>
        <v>3671</v>
      </c>
      <c r="D811" s="254">
        <f>SUM(D812,D824,D827,D829,D831,D823)</f>
        <v>0</v>
      </c>
      <c r="E811" s="254">
        <f>SUM(E812,E824,E827,E829,E831,E823)</f>
        <v>0</v>
      </c>
      <c r="F811" s="242">
        <f t="shared" si="12"/>
        <v>3671</v>
      </c>
    </row>
    <row r="812" spans="1:6">
      <c r="A812" s="252" t="s">
        <v>1520</v>
      </c>
      <c r="B812" s="257" t="s">
        <v>1521</v>
      </c>
      <c r="C812" s="254">
        <f>SUM(C813:C822)</f>
        <v>3651</v>
      </c>
      <c r="D812" s="254">
        <f>SUM(D813:D822)</f>
        <v>0</v>
      </c>
      <c r="E812" s="254">
        <f>SUM(E813:E822)</f>
        <v>0</v>
      </c>
      <c r="F812" s="242">
        <f t="shared" si="12"/>
        <v>3651</v>
      </c>
    </row>
    <row r="813" spans="1:6">
      <c r="A813" s="252" t="s">
        <v>1522</v>
      </c>
      <c r="B813" s="257" t="s">
        <v>128</v>
      </c>
      <c r="C813" s="254">
        <v>768</v>
      </c>
      <c r="D813" s="254"/>
      <c r="E813" s="254"/>
      <c r="F813" s="242">
        <f t="shared" si="12"/>
        <v>768</v>
      </c>
    </row>
    <row r="814" hidden="1" spans="1:6">
      <c r="A814" s="252" t="s">
        <v>1523</v>
      </c>
      <c r="B814" s="257" t="s">
        <v>130</v>
      </c>
      <c r="C814" s="254"/>
      <c r="D814" s="254"/>
      <c r="E814" s="254"/>
      <c r="F814" s="242">
        <f t="shared" si="12"/>
        <v>0</v>
      </c>
    </row>
    <row r="815" hidden="1" spans="1:6">
      <c r="A815" s="252" t="s">
        <v>1524</v>
      </c>
      <c r="B815" s="257" t="s">
        <v>132</v>
      </c>
      <c r="C815" s="254"/>
      <c r="D815" s="254"/>
      <c r="E815" s="254"/>
      <c r="F815" s="242">
        <f t="shared" si="12"/>
        <v>0</v>
      </c>
    </row>
    <row r="816" hidden="1" spans="1:6">
      <c r="A816" s="252" t="s">
        <v>1525</v>
      </c>
      <c r="B816" s="257" t="s">
        <v>1526</v>
      </c>
      <c r="C816" s="254"/>
      <c r="D816" s="254"/>
      <c r="E816" s="254"/>
      <c r="F816" s="242">
        <f t="shared" si="12"/>
        <v>0</v>
      </c>
    </row>
    <row r="817" hidden="1" spans="1:6">
      <c r="A817" s="252" t="s">
        <v>1527</v>
      </c>
      <c r="B817" s="257" t="s">
        <v>1528</v>
      </c>
      <c r="C817" s="254"/>
      <c r="D817" s="254"/>
      <c r="E817" s="254"/>
      <c r="F817" s="242">
        <f t="shared" si="12"/>
        <v>0</v>
      </c>
    </row>
    <row r="818" hidden="1" spans="1:6">
      <c r="A818" s="252" t="s">
        <v>1529</v>
      </c>
      <c r="B818" s="257" t="s">
        <v>1530</v>
      </c>
      <c r="C818" s="254"/>
      <c r="D818" s="254"/>
      <c r="E818" s="254"/>
      <c r="F818" s="242">
        <f t="shared" si="12"/>
        <v>0</v>
      </c>
    </row>
    <row r="819" hidden="1" spans="1:6">
      <c r="A819" s="252" t="s">
        <v>1531</v>
      </c>
      <c r="B819" s="257" t="s">
        <v>1532</v>
      </c>
      <c r="C819" s="254"/>
      <c r="D819" s="254"/>
      <c r="E819" s="254"/>
      <c r="F819" s="242">
        <f t="shared" si="12"/>
        <v>0</v>
      </c>
    </row>
    <row r="820" hidden="1" spans="1:6">
      <c r="A820" s="252" t="s">
        <v>1533</v>
      </c>
      <c r="B820" s="257" t="s">
        <v>1534</v>
      </c>
      <c r="C820" s="254"/>
      <c r="D820" s="254"/>
      <c r="E820" s="254"/>
      <c r="F820" s="242">
        <f t="shared" si="12"/>
        <v>0</v>
      </c>
    </row>
    <row r="821" hidden="1" spans="1:6">
      <c r="A821" s="252" t="s">
        <v>1535</v>
      </c>
      <c r="B821" s="257" t="s">
        <v>1536</v>
      </c>
      <c r="C821" s="254"/>
      <c r="D821" s="254"/>
      <c r="E821" s="254"/>
      <c r="F821" s="242">
        <f t="shared" si="12"/>
        <v>0</v>
      </c>
    </row>
    <row r="822" spans="1:6">
      <c r="A822" s="252" t="s">
        <v>1537</v>
      </c>
      <c r="B822" s="257" t="s">
        <v>1538</v>
      </c>
      <c r="C822" s="254">
        <v>2883</v>
      </c>
      <c r="D822" s="254"/>
      <c r="E822" s="254"/>
      <c r="F822" s="242">
        <f t="shared" si="12"/>
        <v>2883</v>
      </c>
    </row>
    <row r="823" hidden="1" spans="1:6">
      <c r="A823" s="252" t="s">
        <v>1539</v>
      </c>
      <c r="B823" s="257" t="s">
        <v>1540</v>
      </c>
      <c r="C823" s="254"/>
      <c r="D823" s="254"/>
      <c r="E823" s="254"/>
      <c r="F823" s="242">
        <f t="shared" si="12"/>
        <v>0</v>
      </c>
    </row>
    <row r="824" spans="1:6">
      <c r="A824" s="252" t="s">
        <v>1541</v>
      </c>
      <c r="B824" s="257" t="s">
        <v>1542</v>
      </c>
      <c r="C824" s="254">
        <f>SUM(C825:C826)</f>
        <v>0</v>
      </c>
      <c r="D824" s="254">
        <f>SUM(D825:D826)</f>
        <v>0</v>
      </c>
      <c r="E824" s="254">
        <f>SUM(E825:E826)</f>
        <v>0</v>
      </c>
      <c r="F824" s="242">
        <f t="shared" si="12"/>
        <v>0</v>
      </c>
    </row>
    <row r="825" hidden="1" spans="1:6">
      <c r="A825" s="252" t="s">
        <v>1543</v>
      </c>
      <c r="B825" s="257" t="s">
        <v>1544</v>
      </c>
      <c r="C825" s="254"/>
      <c r="D825" s="254"/>
      <c r="E825" s="254"/>
      <c r="F825" s="242">
        <f t="shared" si="12"/>
        <v>0</v>
      </c>
    </row>
    <row r="826" hidden="1" spans="1:6">
      <c r="A826" s="252" t="s">
        <v>1545</v>
      </c>
      <c r="B826" s="257" t="s">
        <v>1546</v>
      </c>
      <c r="C826" s="254"/>
      <c r="D826" s="254"/>
      <c r="E826" s="254"/>
      <c r="F826" s="242">
        <f t="shared" si="12"/>
        <v>0</v>
      </c>
    </row>
    <row r="827" spans="1:6">
      <c r="A827" s="252" t="s">
        <v>1547</v>
      </c>
      <c r="B827" s="257" t="s">
        <v>1548</v>
      </c>
      <c r="C827" s="254">
        <f t="shared" ref="C827:C831" si="13">SUM(C828)</f>
        <v>0</v>
      </c>
      <c r="D827" s="254">
        <f t="shared" ref="D827:D831" si="14">SUM(D828)</f>
        <v>0</v>
      </c>
      <c r="E827" s="254">
        <f t="shared" ref="E827:E831" si="15">SUM(E828)</f>
        <v>0</v>
      </c>
      <c r="F827" s="242">
        <f t="shared" si="12"/>
        <v>0</v>
      </c>
    </row>
    <row r="828" hidden="1" spans="1:6">
      <c r="A828" s="252" t="s">
        <v>1549</v>
      </c>
      <c r="B828" s="257" t="s">
        <v>1550</v>
      </c>
      <c r="C828" s="254"/>
      <c r="D828" s="254"/>
      <c r="E828" s="254"/>
      <c r="F828" s="242">
        <f t="shared" si="12"/>
        <v>0</v>
      </c>
    </row>
    <row r="829" spans="1:6">
      <c r="A829" s="252" t="s">
        <v>1551</v>
      </c>
      <c r="B829" s="257" t="s">
        <v>1552</v>
      </c>
      <c r="C829" s="254">
        <f t="shared" si="13"/>
        <v>0</v>
      </c>
      <c r="D829" s="254">
        <f t="shared" si="14"/>
        <v>0</v>
      </c>
      <c r="E829" s="254">
        <f t="shared" si="15"/>
        <v>0</v>
      </c>
      <c r="F829" s="242">
        <f t="shared" si="12"/>
        <v>0</v>
      </c>
    </row>
    <row r="830" hidden="1" spans="1:6">
      <c r="A830" s="252" t="s">
        <v>1553</v>
      </c>
      <c r="B830" s="257" t="s">
        <v>1554</v>
      </c>
      <c r="C830" s="254"/>
      <c r="D830" s="254"/>
      <c r="E830" s="254"/>
      <c r="F830" s="242">
        <f t="shared" si="12"/>
        <v>0</v>
      </c>
    </row>
    <row r="831" spans="1:6">
      <c r="A831" s="252" t="s">
        <v>1555</v>
      </c>
      <c r="B831" s="257" t="s">
        <v>1556</v>
      </c>
      <c r="C831" s="254">
        <f t="shared" si="13"/>
        <v>20</v>
      </c>
      <c r="D831" s="254">
        <f t="shared" si="14"/>
        <v>0</v>
      </c>
      <c r="E831" s="254">
        <f t="shared" si="15"/>
        <v>0</v>
      </c>
      <c r="F831" s="242">
        <f t="shared" si="12"/>
        <v>20</v>
      </c>
    </row>
    <row r="832" spans="1:6">
      <c r="A832" s="252" t="s">
        <v>1557</v>
      </c>
      <c r="B832" s="257" t="s">
        <v>1558</v>
      </c>
      <c r="C832" s="254">
        <v>20</v>
      </c>
      <c r="D832" s="254"/>
      <c r="E832" s="254"/>
      <c r="F832" s="242">
        <f t="shared" si="12"/>
        <v>20</v>
      </c>
    </row>
    <row r="833" spans="1:6">
      <c r="A833" s="252" t="s">
        <v>1559</v>
      </c>
      <c r="B833" s="257" t="s">
        <v>1560</v>
      </c>
      <c r="C833" s="254">
        <f>SUM(C834,C860,C883,C911,C922,C929,C935,C938)</f>
        <v>50257</v>
      </c>
      <c r="D833" s="254">
        <f>SUM(D834,D860,D883,D911,D922,D929,D935,D938)</f>
        <v>100</v>
      </c>
      <c r="E833" s="254">
        <f>SUM(E834,E860,E883,E911,E922,E929,E935,E938)</f>
        <v>0</v>
      </c>
      <c r="F833" s="242">
        <f t="shared" si="12"/>
        <v>50357</v>
      </c>
    </row>
    <row r="834" spans="1:6">
      <c r="A834" s="252" t="s">
        <v>1561</v>
      </c>
      <c r="B834" s="257" t="s">
        <v>1562</v>
      </c>
      <c r="C834" s="254">
        <f>SUM(C835:C859)</f>
        <v>28316</v>
      </c>
      <c r="D834" s="254">
        <f>SUM(D835:D859)</f>
        <v>100</v>
      </c>
      <c r="E834" s="254">
        <f>SUM(E835:E859)</f>
        <v>0</v>
      </c>
      <c r="F834" s="242">
        <f t="shared" si="12"/>
        <v>28416</v>
      </c>
    </row>
    <row r="835" spans="1:6">
      <c r="A835" s="252" t="s">
        <v>1563</v>
      </c>
      <c r="B835" s="257" t="s">
        <v>128</v>
      </c>
      <c r="C835" s="254">
        <v>2019</v>
      </c>
      <c r="D835" s="254"/>
      <c r="E835" s="254"/>
      <c r="F835" s="242">
        <f t="shared" si="12"/>
        <v>2019</v>
      </c>
    </row>
    <row r="836" hidden="1" spans="1:6">
      <c r="A836" s="252" t="s">
        <v>1564</v>
      </c>
      <c r="B836" s="257" t="s">
        <v>130</v>
      </c>
      <c r="C836" s="254"/>
      <c r="D836" s="254"/>
      <c r="E836" s="254"/>
      <c r="F836" s="242">
        <f t="shared" si="12"/>
        <v>0</v>
      </c>
    </row>
    <row r="837" hidden="1" spans="1:6">
      <c r="A837" s="252" t="s">
        <v>1565</v>
      </c>
      <c r="B837" s="257" t="s">
        <v>132</v>
      </c>
      <c r="C837" s="254"/>
      <c r="D837" s="254"/>
      <c r="E837" s="254"/>
      <c r="F837" s="242">
        <f t="shared" si="12"/>
        <v>0</v>
      </c>
    </row>
    <row r="838" hidden="1" spans="1:6">
      <c r="A838" s="252" t="s">
        <v>1566</v>
      </c>
      <c r="B838" s="257" t="s">
        <v>146</v>
      </c>
      <c r="C838" s="254"/>
      <c r="D838" s="254"/>
      <c r="E838" s="254"/>
      <c r="F838" s="242">
        <f t="shared" si="12"/>
        <v>0</v>
      </c>
    </row>
    <row r="839" hidden="1" spans="1:6">
      <c r="A839" s="252" t="s">
        <v>1567</v>
      </c>
      <c r="B839" s="257" t="s">
        <v>1568</v>
      </c>
      <c r="C839" s="254"/>
      <c r="D839" s="254"/>
      <c r="E839" s="254"/>
      <c r="F839" s="242">
        <f t="shared" ref="F839:F902" si="16">SUM(C839+D839+E839)</f>
        <v>0</v>
      </c>
    </row>
    <row r="840" hidden="1" spans="1:6">
      <c r="A840" s="252" t="s">
        <v>1569</v>
      </c>
      <c r="B840" s="257" t="s">
        <v>1570</v>
      </c>
      <c r="C840" s="254"/>
      <c r="D840" s="254"/>
      <c r="E840" s="254"/>
      <c r="F840" s="242">
        <f t="shared" si="16"/>
        <v>0</v>
      </c>
    </row>
    <row r="841" spans="1:6">
      <c r="A841" s="252" t="s">
        <v>1571</v>
      </c>
      <c r="B841" s="257" t="s">
        <v>1572</v>
      </c>
      <c r="C841" s="254">
        <v>171</v>
      </c>
      <c r="D841" s="254"/>
      <c r="E841" s="254"/>
      <c r="F841" s="242">
        <f t="shared" si="16"/>
        <v>171</v>
      </c>
    </row>
    <row r="842" spans="1:6">
      <c r="A842" s="252" t="s">
        <v>1573</v>
      </c>
      <c r="B842" s="257" t="s">
        <v>1574</v>
      </c>
      <c r="C842" s="254">
        <v>15</v>
      </c>
      <c r="D842" s="254"/>
      <c r="E842" s="254"/>
      <c r="F842" s="242">
        <f t="shared" si="16"/>
        <v>15</v>
      </c>
    </row>
    <row r="843" hidden="1" spans="1:6">
      <c r="A843" s="252" t="s">
        <v>1575</v>
      </c>
      <c r="B843" s="257" t="s">
        <v>1576</v>
      </c>
      <c r="C843" s="254"/>
      <c r="D843" s="254"/>
      <c r="E843" s="254"/>
      <c r="F843" s="242">
        <f t="shared" si="16"/>
        <v>0</v>
      </c>
    </row>
    <row r="844" hidden="1" spans="1:6">
      <c r="A844" s="252" t="s">
        <v>1577</v>
      </c>
      <c r="B844" s="257" t="s">
        <v>1578</v>
      </c>
      <c r="C844" s="254"/>
      <c r="D844" s="254"/>
      <c r="E844" s="254"/>
      <c r="F844" s="242">
        <f t="shared" si="16"/>
        <v>0</v>
      </c>
    </row>
    <row r="845" hidden="1" spans="1:6">
      <c r="A845" s="252" t="s">
        <v>1579</v>
      </c>
      <c r="B845" s="257" t="s">
        <v>1580</v>
      </c>
      <c r="C845" s="254"/>
      <c r="D845" s="254"/>
      <c r="E845" s="254"/>
      <c r="F845" s="242">
        <f t="shared" si="16"/>
        <v>0</v>
      </c>
    </row>
    <row r="846" hidden="1" spans="1:6">
      <c r="A846" s="252" t="s">
        <v>1581</v>
      </c>
      <c r="B846" s="257" t="s">
        <v>1582</v>
      </c>
      <c r="C846" s="254"/>
      <c r="D846" s="254"/>
      <c r="E846" s="254"/>
      <c r="F846" s="242">
        <f t="shared" si="16"/>
        <v>0</v>
      </c>
    </row>
    <row r="847" spans="1:6">
      <c r="A847" s="252" t="s">
        <v>1583</v>
      </c>
      <c r="B847" s="257" t="s">
        <v>1584</v>
      </c>
      <c r="C847" s="254">
        <v>168</v>
      </c>
      <c r="D847" s="254"/>
      <c r="E847" s="254"/>
      <c r="F847" s="242">
        <f t="shared" si="16"/>
        <v>168</v>
      </c>
    </row>
    <row r="848" spans="1:6">
      <c r="A848" s="252" t="s">
        <v>1585</v>
      </c>
      <c r="B848" s="257" t="s">
        <v>1586</v>
      </c>
      <c r="C848" s="254">
        <v>149</v>
      </c>
      <c r="D848" s="254"/>
      <c r="E848" s="254"/>
      <c r="F848" s="242">
        <f t="shared" si="16"/>
        <v>149</v>
      </c>
    </row>
    <row r="849" spans="1:6">
      <c r="A849" s="252" t="s">
        <v>1587</v>
      </c>
      <c r="B849" s="257" t="s">
        <v>1588</v>
      </c>
      <c r="C849" s="254">
        <v>86</v>
      </c>
      <c r="D849" s="254"/>
      <c r="E849" s="254"/>
      <c r="F849" s="242">
        <f t="shared" si="16"/>
        <v>86</v>
      </c>
    </row>
    <row r="850" spans="1:6">
      <c r="A850" s="252" t="s">
        <v>1589</v>
      </c>
      <c r="B850" s="257" t="s">
        <v>1590</v>
      </c>
      <c r="C850" s="254">
        <v>298</v>
      </c>
      <c r="D850" s="254"/>
      <c r="E850" s="254"/>
      <c r="F850" s="242">
        <f t="shared" si="16"/>
        <v>298</v>
      </c>
    </row>
    <row r="851" spans="1:6">
      <c r="A851" s="252" t="s">
        <v>1591</v>
      </c>
      <c r="B851" s="257" t="s">
        <v>1592</v>
      </c>
      <c r="C851" s="254">
        <v>26</v>
      </c>
      <c r="D851" s="254"/>
      <c r="E851" s="254"/>
      <c r="F851" s="242">
        <f t="shared" si="16"/>
        <v>26</v>
      </c>
    </row>
    <row r="852" hidden="1" spans="1:6">
      <c r="A852" s="252" t="s">
        <v>1593</v>
      </c>
      <c r="B852" s="257" t="s">
        <v>1594</v>
      </c>
      <c r="C852" s="254"/>
      <c r="D852" s="254"/>
      <c r="E852" s="254"/>
      <c r="F852" s="242">
        <f t="shared" si="16"/>
        <v>0</v>
      </c>
    </row>
    <row r="853" hidden="1" spans="1:6">
      <c r="A853" s="252" t="s">
        <v>1595</v>
      </c>
      <c r="B853" s="257" t="s">
        <v>1596</v>
      </c>
      <c r="C853" s="254"/>
      <c r="D853" s="254"/>
      <c r="E853" s="254"/>
      <c r="F853" s="242">
        <f t="shared" si="16"/>
        <v>0</v>
      </c>
    </row>
    <row r="854" spans="1:6">
      <c r="A854" s="252" t="s">
        <v>1597</v>
      </c>
      <c r="B854" s="257" t="s">
        <v>1598</v>
      </c>
      <c r="C854" s="254">
        <v>40</v>
      </c>
      <c r="D854" s="254"/>
      <c r="E854" s="254"/>
      <c r="F854" s="242">
        <f t="shared" si="16"/>
        <v>40</v>
      </c>
    </row>
    <row r="855" spans="1:6">
      <c r="A855" s="252" t="s">
        <v>1599</v>
      </c>
      <c r="B855" s="257" t="s">
        <v>1600</v>
      </c>
      <c r="C855" s="254">
        <v>7615</v>
      </c>
      <c r="D855" s="254"/>
      <c r="E855" s="254"/>
      <c r="F855" s="242">
        <f t="shared" si="16"/>
        <v>7615</v>
      </c>
    </row>
    <row r="856" spans="1:6">
      <c r="A856" s="252" t="s">
        <v>1601</v>
      </c>
      <c r="B856" s="257" t="s">
        <v>1602</v>
      </c>
      <c r="C856" s="254">
        <v>13315</v>
      </c>
      <c r="D856" s="254"/>
      <c r="E856" s="254"/>
      <c r="F856" s="242">
        <f t="shared" si="16"/>
        <v>13315</v>
      </c>
    </row>
    <row r="857" spans="1:6">
      <c r="A857" s="252" t="s">
        <v>1603</v>
      </c>
      <c r="B857" s="257" t="s">
        <v>1604</v>
      </c>
      <c r="C857" s="254">
        <v>5</v>
      </c>
      <c r="D857" s="254"/>
      <c r="E857" s="254"/>
      <c r="F857" s="242">
        <f t="shared" si="16"/>
        <v>5</v>
      </c>
    </row>
    <row r="858" spans="1:6">
      <c r="A858" s="252" t="s">
        <v>1605</v>
      </c>
      <c r="B858" s="257" t="s">
        <v>1606</v>
      </c>
      <c r="C858" s="254">
        <v>3274</v>
      </c>
      <c r="D858" s="254"/>
      <c r="E858" s="254"/>
      <c r="F858" s="242">
        <f t="shared" si="16"/>
        <v>3274</v>
      </c>
    </row>
    <row r="859" spans="1:6">
      <c r="A859" s="252" t="s">
        <v>1607</v>
      </c>
      <c r="B859" s="257" t="s">
        <v>1608</v>
      </c>
      <c r="C859" s="254">
        <v>1135</v>
      </c>
      <c r="D859" s="254">
        <v>100</v>
      </c>
      <c r="E859" s="254"/>
      <c r="F859" s="242">
        <f t="shared" si="16"/>
        <v>1235</v>
      </c>
    </row>
    <row r="860" spans="1:6">
      <c r="A860" s="252" t="s">
        <v>1609</v>
      </c>
      <c r="B860" s="257" t="s">
        <v>1610</v>
      </c>
      <c r="C860" s="254">
        <f>SUM(C861:C882)</f>
        <v>375</v>
      </c>
      <c r="D860" s="254">
        <f>SUM(D861:D882)</f>
        <v>0</v>
      </c>
      <c r="E860" s="254">
        <f>SUM(E861:E882)</f>
        <v>0</v>
      </c>
      <c r="F860" s="242">
        <f t="shared" si="16"/>
        <v>375</v>
      </c>
    </row>
    <row r="861" hidden="1" spans="1:6">
      <c r="A861" s="252" t="s">
        <v>1611</v>
      </c>
      <c r="B861" s="257" t="s">
        <v>128</v>
      </c>
      <c r="C861" s="254"/>
      <c r="D861" s="254"/>
      <c r="E861" s="254"/>
      <c r="F861" s="242">
        <f t="shared" si="16"/>
        <v>0</v>
      </c>
    </row>
    <row r="862" hidden="1" spans="1:6">
      <c r="A862" s="252" t="s">
        <v>1612</v>
      </c>
      <c r="B862" s="257" t="s">
        <v>130</v>
      </c>
      <c r="C862" s="254"/>
      <c r="D862" s="254"/>
      <c r="E862" s="254"/>
      <c r="F862" s="242">
        <f t="shared" si="16"/>
        <v>0</v>
      </c>
    </row>
    <row r="863" hidden="1" spans="1:6">
      <c r="A863" s="252" t="s">
        <v>1613</v>
      </c>
      <c r="B863" s="257" t="s">
        <v>132</v>
      </c>
      <c r="C863" s="254"/>
      <c r="D863" s="254"/>
      <c r="E863" s="254"/>
      <c r="F863" s="242">
        <f t="shared" si="16"/>
        <v>0</v>
      </c>
    </row>
    <row r="864" hidden="1" spans="1:6">
      <c r="A864" s="252" t="s">
        <v>1614</v>
      </c>
      <c r="B864" s="257" t="s">
        <v>1615</v>
      </c>
      <c r="C864" s="254"/>
      <c r="D864" s="254"/>
      <c r="E864" s="254"/>
      <c r="F864" s="242">
        <f t="shared" si="16"/>
        <v>0</v>
      </c>
    </row>
    <row r="865" spans="1:6">
      <c r="A865" s="252" t="s">
        <v>1616</v>
      </c>
      <c r="B865" s="257" t="s">
        <v>1617</v>
      </c>
      <c r="C865" s="254">
        <v>82</v>
      </c>
      <c r="D865" s="254"/>
      <c r="E865" s="254"/>
      <c r="F865" s="242">
        <f t="shared" si="16"/>
        <v>82</v>
      </c>
    </row>
    <row r="866" hidden="1" spans="1:6">
      <c r="A866" s="252" t="s">
        <v>1618</v>
      </c>
      <c r="B866" s="257" t="s">
        <v>1619</v>
      </c>
      <c r="C866" s="254"/>
      <c r="D866" s="254"/>
      <c r="E866" s="254"/>
      <c r="F866" s="242">
        <f t="shared" si="16"/>
        <v>0</v>
      </c>
    </row>
    <row r="867" hidden="1" spans="1:6">
      <c r="A867" s="252" t="s">
        <v>1620</v>
      </c>
      <c r="B867" s="257" t="s">
        <v>1621</v>
      </c>
      <c r="C867" s="254"/>
      <c r="D867" s="254"/>
      <c r="E867" s="254"/>
      <c r="F867" s="242">
        <f t="shared" si="16"/>
        <v>0</v>
      </c>
    </row>
    <row r="868" spans="1:6">
      <c r="A868" s="252" t="s">
        <v>1622</v>
      </c>
      <c r="B868" s="257" t="s">
        <v>1623</v>
      </c>
      <c r="C868" s="254">
        <v>9</v>
      </c>
      <c r="D868" s="254"/>
      <c r="E868" s="254"/>
      <c r="F868" s="242">
        <f t="shared" si="16"/>
        <v>9</v>
      </c>
    </row>
    <row r="869" hidden="1" spans="1:6">
      <c r="A869" s="252" t="s">
        <v>1624</v>
      </c>
      <c r="B869" s="257" t="s">
        <v>1625</v>
      </c>
      <c r="C869" s="254"/>
      <c r="D869" s="254"/>
      <c r="E869" s="254"/>
      <c r="F869" s="242">
        <f t="shared" si="16"/>
        <v>0</v>
      </c>
    </row>
    <row r="870" hidden="1" spans="1:6">
      <c r="A870" s="252" t="s">
        <v>1626</v>
      </c>
      <c r="B870" s="257" t="s">
        <v>1627</v>
      </c>
      <c r="C870" s="254"/>
      <c r="D870" s="254"/>
      <c r="E870" s="254"/>
      <c r="F870" s="242">
        <f t="shared" si="16"/>
        <v>0</v>
      </c>
    </row>
    <row r="871" hidden="1" spans="1:6">
      <c r="A871" s="252" t="s">
        <v>1628</v>
      </c>
      <c r="B871" s="257" t="s">
        <v>1629</v>
      </c>
      <c r="C871" s="254"/>
      <c r="D871" s="254"/>
      <c r="E871" s="254"/>
      <c r="F871" s="242">
        <f t="shared" si="16"/>
        <v>0</v>
      </c>
    </row>
    <row r="872" hidden="1" spans="1:6">
      <c r="A872" s="252" t="s">
        <v>1630</v>
      </c>
      <c r="B872" s="257" t="s">
        <v>1631</v>
      </c>
      <c r="C872" s="254"/>
      <c r="D872" s="254"/>
      <c r="E872" s="254"/>
      <c r="F872" s="242">
        <f t="shared" si="16"/>
        <v>0</v>
      </c>
    </row>
    <row r="873" hidden="1" spans="1:6">
      <c r="A873" s="252" t="s">
        <v>1632</v>
      </c>
      <c r="B873" s="257" t="s">
        <v>1633</v>
      </c>
      <c r="C873" s="254"/>
      <c r="D873" s="254"/>
      <c r="E873" s="254"/>
      <c r="F873" s="242">
        <f t="shared" si="16"/>
        <v>0</v>
      </c>
    </row>
    <row r="874" hidden="1" spans="1:6">
      <c r="A874" s="252" t="s">
        <v>1634</v>
      </c>
      <c r="B874" s="257" t="s">
        <v>1635</v>
      </c>
      <c r="C874" s="254"/>
      <c r="D874" s="254"/>
      <c r="E874" s="254"/>
      <c r="F874" s="242">
        <f t="shared" si="16"/>
        <v>0</v>
      </c>
    </row>
    <row r="875" hidden="1" spans="1:6">
      <c r="A875" s="252" t="s">
        <v>1636</v>
      </c>
      <c r="B875" s="257" t="s">
        <v>1637</v>
      </c>
      <c r="C875" s="254"/>
      <c r="D875" s="254"/>
      <c r="E875" s="254"/>
      <c r="F875" s="242">
        <f t="shared" si="16"/>
        <v>0</v>
      </c>
    </row>
    <row r="876" hidden="1" spans="1:6">
      <c r="A876" s="252" t="s">
        <v>1638</v>
      </c>
      <c r="B876" s="257" t="s">
        <v>1639</v>
      </c>
      <c r="C876" s="254"/>
      <c r="D876" s="254"/>
      <c r="E876" s="254"/>
      <c r="F876" s="242">
        <f t="shared" si="16"/>
        <v>0</v>
      </c>
    </row>
    <row r="877" hidden="1" spans="1:6">
      <c r="A877" s="252" t="s">
        <v>1640</v>
      </c>
      <c r="B877" s="257" t="s">
        <v>1641</v>
      </c>
      <c r="C877" s="254"/>
      <c r="D877" s="254"/>
      <c r="E877" s="254"/>
      <c r="F877" s="242">
        <f t="shared" si="16"/>
        <v>0</v>
      </c>
    </row>
    <row r="878" spans="1:6">
      <c r="A878" s="252" t="s">
        <v>1642</v>
      </c>
      <c r="B878" s="257" t="s">
        <v>1643</v>
      </c>
      <c r="C878" s="254">
        <v>81</v>
      </c>
      <c r="D878" s="254"/>
      <c r="E878" s="254"/>
      <c r="F878" s="242">
        <f t="shared" si="16"/>
        <v>81</v>
      </c>
    </row>
    <row r="879" hidden="1" spans="1:6">
      <c r="A879" s="252" t="s">
        <v>1644</v>
      </c>
      <c r="B879" s="257" t="s">
        <v>1645</v>
      </c>
      <c r="C879" s="254"/>
      <c r="D879" s="254"/>
      <c r="E879" s="254"/>
      <c r="F879" s="242">
        <f t="shared" si="16"/>
        <v>0</v>
      </c>
    </row>
    <row r="880" hidden="1" spans="1:6">
      <c r="A880" s="252" t="s">
        <v>1646</v>
      </c>
      <c r="B880" s="257" t="s">
        <v>1580</v>
      </c>
      <c r="C880" s="254"/>
      <c r="D880" s="254"/>
      <c r="E880" s="254"/>
      <c r="F880" s="242">
        <f t="shared" si="16"/>
        <v>0</v>
      </c>
    </row>
    <row r="881" hidden="1" spans="1:6">
      <c r="A881" s="252" t="s">
        <v>1647</v>
      </c>
      <c r="B881" s="257" t="s">
        <v>1648</v>
      </c>
      <c r="C881" s="254"/>
      <c r="D881" s="254"/>
      <c r="E881" s="254"/>
      <c r="F881" s="242">
        <f t="shared" si="16"/>
        <v>0</v>
      </c>
    </row>
    <row r="882" spans="1:6">
      <c r="A882" s="252" t="s">
        <v>1649</v>
      </c>
      <c r="B882" s="257" t="s">
        <v>1650</v>
      </c>
      <c r="C882" s="254">
        <v>203</v>
      </c>
      <c r="D882" s="254"/>
      <c r="E882" s="254"/>
      <c r="F882" s="242">
        <f t="shared" si="16"/>
        <v>203</v>
      </c>
    </row>
    <row r="883" spans="1:6">
      <c r="A883" s="252" t="s">
        <v>1651</v>
      </c>
      <c r="B883" s="257" t="s">
        <v>1652</v>
      </c>
      <c r="C883" s="254">
        <f>SUM(C884:C910)</f>
        <v>7191</v>
      </c>
      <c r="D883" s="254">
        <f>SUM(D884:D910)</f>
        <v>0</v>
      </c>
      <c r="E883" s="254">
        <f>SUM(E884:E910)</f>
        <v>0</v>
      </c>
      <c r="F883" s="242">
        <f t="shared" si="16"/>
        <v>7191</v>
      </c>
    </row>
    <row r="884" spans="1:6">
      <c r="A884" s="252" t="s">
        <v>1653</v>
      </c>
      <c r="B884" s="257" t="s">
        <v>128</v>
      </c>
      <c r="C884" s="254">
        <v>428</v>
      </c>
      <c r="D884" s="254"/>
      <c r="E884" s="254"/>
      <c r="F884" s="242">
        <f t="shared" si="16"/>
        <v>428</v>
      </c>
    </row>
    <row r="885" hidden="1" spans="1:6">
      <c r="A885" s="252" t="s">
        <v>1654</v>
      </c>
      <c r="B885" s="257" t="s">
        <v>130</v>
      </c>
      <c r="C885" s="254"/>
      <c r="D885" s="254"/>
      <c r="E885" s="254"/>
      <c r="F885" s="242">
        <f t="shared" si="16"/>
        <v>0</v>
      </c>
    </row>
    <row r="886" hidden="1" spans="1:6">
      <c r="A886" s="252" t="s">
        <v>1655</v>
      </c>
      <c r="B886" s="257" t="s">
        <v>132</v>
      </c>
      <c r="C886" s="254"/>
      <c r="D886" s="254"/>
      <c r="E886" s="254"/>
      <c r="F886" s="242">
        <f t="shared" si="16"/>
        <v>0</v>
      </c>
    </row>
    <row r="887" hidden="1" spans="1:6">
      <c r="A887" s="252" t="s">
        <v>1656</v>
      </c>
      <c r="B887" s="257" t="s">
        <v>1657</v>
      </c>
      <c r="C887" s="254"/>
      <c r="D887" s="254"/>
      <c r="E887" s="254"/>
      <c r="F887" s="242">
        <f t="shared" si="16"/>
        <v>0</v>
      </c>
    </row>
    <row r="888" spans="1:6">
      <c r="A888" s="252" t="s">
        <v>1658</v>
      </c>
      <c r="B888" s="257" t="s">
        <v>1659</v>
      </c>
      <c r="C888" s="254">
        <v>6184</v>
      </c>
      <c r="D888" s="254"/>
      <c r="E888" s="254"/>
      <c r="F888" s="242">
        <f t="shared" si="16"/>
        <v>6184</v>
      </c>
    </row>
    <row r="889" spans="1:6">
      <c r="A889" s="252" t="s">
        <v>1660</v>
      </c>
      <c r="B889" s="257" t="s">
        <v>1661</v>
      </c>
      <c r="C889" s="254">
        <v>96</v>
      </c>
      <c r="D889" s="254"/>
      <c r="E889" s="254"/>
      <c r="F889" s="242">
        <f t="shared" si="16"/>
        <v>96</v>
      </c>
    </row>
    <row r="890" hidden="1" spans="1:6">
      <c r="A890" s="252" t="s">
        <v>1662</v>
      </c>
      <c r="B890" s="257" t="s">
        <v>1663</v>
      </c>
      <c r="C890" s="254"/>
      <c r="D890" s="254"/>
      <c r="E890" s="254"/>
      <c r="F890" s="242">
        <f t="shared" si="16"/>
        <v>0</v>
      </c>
    </row>
    <row r="891" hidden="1" spans="1:6">
      <c r="A891" s="252" t="s">
        <v>1664</v>
      </c>
      <c r="B891" s="257" t="s">
        <v>1665</v>
      </c>
      <c r="C891" s="254"/>
      <c r="D891" s="254"/>
      <c r="E891" s="254"/>
      <c r="F891" s="242">
        <f t="shared" si="16"/>
        <v>0</v>
      </c>
    </row>
    <row r="892" hidden="1" spans="1:6">
      <c r="A892" s="252" t="s">
        <v>1666</v>
      </c>
      <c r="B892" s="257" t="s">
        <v>1667</v>
      </c>
      <c r="C892" s="254"/>
      <c r="D892" s="254"/>
      <c r="E892" s="254"/>
      <c r="F892" s="242">
        <f t="shared" si="16"/>
        <v>0</v>
      </c>
    </row>
    <row r="893" spans="1:6">
      <c r="A893" s="252" t="s">
        <v>1668</v>
      </c>
      <c r="B893" s="257" t="s">
        <v>1669</v>
      </c>
      <c r="C893" s="254">
        <v>34</v>
      </c>
      <c r="D893" s="254"/>
      <c r="E893" s="254"/>
      <c r="F893" s="242">
        <f t="shared" si="16"/>
        <v>34</v>
      </c>
    </row>
    <row r="894" spans="1:6">
      <c r="A894" s="252" t="s">
        <v>1670</v>
      </c>
      <c r="B894" s="257" t="s">
        <v>1671</v>
      </c>
      <c r="C894" s="254">
        <v>13</v>
      </c>
      <c r="D894" s="254"/>
      <c r="E894" s="254"/>
      <c r="F894" s="242">
        <f t="shared" si="16"/>
        <v>13</v>
      </c>
    </row>
    <row r="895" hidden="1" spans="1:6">
      <c r="A895" s="252" t="s">
        <v>1672</v>
      </c>
      <c r="B895" s="257" t="s">
        <v>1673</v>
      </c>
      <c r="C895" s="254"/>
      <c r="D895" s="254"/>
      <c r="E895" s="254"/>
      <c r="F895" s="242">
        <f t="shared" si="16"/>
        <v>0</v>
      </c>
    </row>
    <row r="896" hidden="1" spans="1:6">
      <c r="A896" s="252" t="s">
        <v>1674</v>
      </c>
      <c r="B896" s="257" t="s">
        <v>1675</v>
      </c>
      <c r="C896" s="254"/>
      <c r="D896" s="254"/>
      <c r="E896" s="254"/>
      <c r="F896" s="242">
        <f t="shared" si="16"/>
        <v>0</v>
      </c>
    </row>
    <row r="897" spans="1:6">
      <c r="A897" s="252" t="s">
        <v>1676</v>
      </c>
      <c r="B897" s="257" t="s">
        <v>1677</v>
      </c>
      <c r="C897" s="254">
        <v>180</v>
      </c>
      <c r="D897" s="254"/>
      <c r="E897" s="254"/>
      <c r="F897" s="242">
        <f t="shared" si="16"/>
        <v>180</v>
      </c>
    </row>
    <row r="898" hidden="1" spans="1:6">
      <c r="A898" s="252" t="s">
        <v>1678</v>
      </c>
      <c r="B898" s="257" t="s">
        <v>1679</v>
      </c>
      <c r="C898" s="254"/>
      <c r="D898" s="254"/>
      <c r="E898" s="254"/>
      <c r="F898" s="242">
        <f t="shared" si="16"/>
        <v>0</v>
      </c>
    </row>
    <row r="899" hidden="1" spans="1:6">
      <c r="A899" s="252" t="s">
        <v>1680</v>
      </c>
      <c r="B899" s="257" t="s">
        <v>1681</v>
      </c>
      <c r="C899" s="254"/>
      <c r="D899" s="254"/>
      <c r="E899" s="254"/>
      <c r="F899" s="242">
        <f t="shared" si="16"/>
        <v>0</v>
      </c>
    </row>
    <row r="900" hidden="1" spans="1:6">
      <c r="A900" s="252" t="s">
        <v>1682</v>
      </c>
      <c r="B900" s="257" t="s">
        <v>1683</v>
      </c>
      <c r="C900" s="254"/>
      <c r="D900" s="254"/>
      <c r="E900" s="254"/>
      <c r="F900" s="242">
        <f t="shared" si="16"/>
        <v>0</v>
      </c>
    </row>
    <row r="901" hidden="1" spans="1:6">
      <c r="A901" s="252" t="s">
        <v>1684</v>
      </c>
      <c r="B901" s="257" t="s">
        <v>1685</v>
      </c>
      <c r="C901" s="254"/>
      <c r="D901" s="254"/>
      <c r="E901" s="254"/>
      <c r="F901" s="242">
        <f t="shared" si="16"/>
        <v>0</v>
      </c>
    </row>
    <row r="902" hidden="1" spans="1:6">
      <c r="A902" s="252" t="s">
        <v>1686</v>
      </c>
      <c r="B902" s="257" t="s">
        <v>1687</v>
      </c>
      <c r="C902" s="254"/>
      <c r="D902" s="254"/>
      <c r="E902" s="254"/>
      <c r="F902" s="242">
        <f t="shared" si="16"/>
        <v>0</v>
      </c>
    </row>
    <row r="903" spans="1:6">
      <c r="A903" s="252" t="s">
        <v>1688</v>
      </c>
      <c r="B903" s="257" t="s">
        <v>1689</v>
      </c>
      <c r="C903" s="254">
        <v>132</v>
      </c>
      <c r="D903" s="254"/>
      <c r="E903" s="254"/>
      <c r="F903" s="242">
        <f t="shared" ref="F903:F966" si="17">SUM(C903+D903+E903)</f>
        <v>132</v>
      </c>
    </row>
    <row r="904" hidden="1" spans="1:6">
      <c r="A904" s="252" t="s">
        <v>1690</v>
      </c>
      <c r="B904" s="257" t="s">
        <v>1691</v>
      </c>
      <c r="C904" s="254"/>
      <c r="D904" s="254"/>
      <c r="E904" s="254"/>
      <c r="F904" s="242">
        <f t="shared" si="17"/>
        <v>0</v>
      </c>
    </row>
    <row r="905" hidden="1" spans="1:6">
      <c r="A905" s="252" t="s">
        <v>1692</v>
      </c>
      <c r="B905" s="257" t="s">
        <v>1637</v>
      </c>
      <c r="C905" s="254"/>
      <c r="D905" s="254"/>
      <c r="E905" s="254"/>
      <c r="F905" s="242">
        <f t="shared" si="17"/>
        <v>0</v>
      </c>
    </row>
    <row r="906" hidden="1" spans="1:6">
      <c r="A906" s="252" t="s">
        <v>1693</v>
      </c>
      <c r="B906" s="257" t="s">
        <v>1694</v>
      </c>
      <c r="C906" s="254"/>
      <c r="D906" s="254"/>
      <c r="E906" s="254"/>
      <c r="F906" s="242">
        <f t="shared" si="17"/>
        <v>0</v>
      </c>
    </row>
    <row r="907" hidden="1" spans="1:6">
      <c r="A907" s="252" t="s">
        <v>1695</v>
      </c>
      <c r="B907" s="257" t="s">
        <v>1696</v>
      </c>
      <c r="C907" s="254"/>
      <c r="D907" s="254"/>
      <c r="E907" s="254"/>
      <c r="F907" s="242">
        <f t="shared" si="17"/>
        <v>0</v>
      </c>
    </row>
    <row r="908" hidden="1" spans="1:6">
      <c r="A908" s="252" t="s">
        <v>1697</v>
      </c>
      <c r="B908" s="257" t="s">
        <v>1698</v>
      </c>
      <c r="C908" s="254"/>
      <c r="D908" s="254"/>
      <c r="E908" s="254"/>
      <c r="F908" s="242">
        <f t="shared" si="17"/>
        <v>0</v>
      </c>
    </row>
    <row r="909" hidden="1" spans="1:6">
      <c r="A909" s="252" t="s">
        <v>1699</v>
      </c>
      <c r="B909" s="257" t="s">
        <v>1700</v>
      </c>
      <c r="C909" s="254"/>
      <c r="D909" s="254"/>
      <c r="E909" s="254"/>
      <c r="F909" s="242">
        <f t="shared" si="17"/>
        <v>0</v>
      </c>
    </row>
    <row r="910" spans="1:6">
      <c r="A910" s="252" t="s">
        <v>1701</v>
      </c>
      <c r="B910" s="257" t="s">
        <v>1702</v>
      </c>
      <c r="C910" s="254">
        <v>124</v>
      </c>
      <c r="D910" s="254"/>
      <c r="E910" s="254"/>
      <c r="F910" s="242">
        <f t="shared" si="17"/>
        <v>124</v>
      </c>
    </row>
    <row r="911" spans="1:6">
      <c r="A911" s="252" t="s">
        <v>1703</v>
      </c>
      <c r="B911" s="257" t="s">
        <v>1704</v>
      </c>
      <c r="C911" s="254">
        <f>SUM(C912:C921)</f>
        <v>6885</v>
      </c>
      <c r="D911" s="254">
        <f>SUM(D912:D921)</f>
        <v>0</v>
      </c>
      <c r="E911" s="254">
        <f>SUM(E912:E921)</f>
        <v>0</v>
      </c>
      <c r="F911" s="242">
        <f t="shared" si="17"/>
        <v>6885</v>
      </c>
    </row>
    <row r="912" hidden="1" spans="1:6">
      <c r="A912" s="252" t="s">
        <v>1705</v>
      </c>
      <c r="B912" s="257" t="s">
        <v>128</v>
      </c>
      <c r="C912" s="254"/>
      <c r="D912" s="254"/>
      <c r="E912" s="254"/>
      <c r="F912" s="242">
        <f t="shared" si="17"/>
        <v>0</v>
      </c>
    </row>
    <row r="913" hidden="1" spans="1:6">
      <c r="A913" s="252" t="s">
        <v>1706</v>
      </c>
      <c r="B913" s="257" t="s">
        <v>130</v>
      </c>
      <c r="C913" s="254"/>
      <c r="D913" s="254"/>
      <c r="E913" s="254"/>
      <c r="F913" s="242">
        <f t="shared" si="17"/>
        <v>0</v>
      </c>
    </row>
    <row r="914" hidden="1" spans="1:6">
      <c r="A914" s="252" t="s">
        <v>1707</v>
      </c>
      <c r="B914" s="257" t="s">
        <v>132</v>
      </c>
      <c r="C914" s="254"/>
      <c r="D914" s="254"/>
      <c r="E914" s="254"/>
      <c r="F914" s="242">
        <f t="shared" si="17"/>
        <v>0</v>
      </c>
    </row>
    <row r="915" hidden="1" spans="1:6">
      <c r="A915" s="252" t="s">
        <v>1708</v>
      </c>
      <c r="B915" s="257" t="s">
        <v>1709</v>
      </c>
      <c r="C915" s="254"/>
      <c r="D915" s="254"/>
      <c r="E915" s="254"/>
      <c r="F915" s="242">
        <f t="shared" si="17"/>
        <v>0</v>
      </c>
    </row>
    <row r="916" spans="1:6">
      <c r="A916" s="252" t="s">
        <v>1710</v>
      </c>
      <c r="B916" s="257" t="s">
        <v>1711</v>
      </c>
      <c r="C916" s="254">
        <v>90</v>
      </c>
      <c r="D916" s="254"/>
      <c r="E916" s="254"/>
      <c r="F916" s="242">
        <f t="shared" si="17"/>
        <v>90</v>
      </c>
    </row>
    <row r="917" hidden="1" spans="1:6">
      <c r="A917" s="252" t="s">
        <v>1712</v>
      </c>
      <c r="B917" s="257" t="s">
        <v>1713</v>
      </c>
      <c r="C917" s="254"/>
      <c r="D917" s="254"/>
      <c r="E917" s="254"/>
      <c r="F917" s="242">
        <f t="shared" si="17"/>
        <v>0</v>
      </c>
    </row>
    <row r="918" hidden="1" spans="1:6">
      <c r="A918" s="252" t="s">
        <v>1714</v>
      </c>
      <c r="B918" s="257" t="s">
        <v>1715</v>
      </c>
      <c r="C918" s="254"/>
      <c r="D918" s="254"/>
      <c r="E918" s="254"/>
      <c r="F918" s="242">
        <f t="shared" si="17"/>
        <v>0</v>
      </c>
    </row>
    <row r="919" hidden="1" spans="1:6">
      <c r="A919" s="252" t="s">
        <v>1716</v>
      </c>
      <c r="B919" s="257" t="s">
        <v>1717</v>
      </c>
      <c r="C919" s="254"/>
      <c r="D919" s="254"/>
      <c r="E919" s="254"/>
      <c r="F919" s="242">
        <f t="shared" si="17"/>
        <v>0</v>
      </c>
    </row>
    <row r="920" hidden="1" spans="1:6">
      <c r="A920" s="252" t="s">
        <v>1718</v>
      </c>
      <c r="B920" s="257" t="s">
        <v>146</v>
      </c>
      <c r="C920" s="254"/>
      <c r="D920" s="254"/>
      <c r="E920" s="254"/>
      <c r="F920" s="242">
        <f t="shared" si="17"/>
        <v>0</v>
      </c>
    </row>
    <row r="921" spans="1:6">
      <c r="A921" s="252" t="s">
        <v>1719</v>
      </c>
      <c r="B921" s="257" t="s">
        <v>1720</v>
      </c>
      <c r="C921" s="254">
        <v>6795</v>
      </c>
      <c r="D921" s="254"/>
      <c r="E921" s="254"/>
      <c r="F921" s="242">
        <f t="shared" si="17"/>
        <v>6795</v>
      </c>
    </row>
    <row r="922" spans="1:6">
      <c r="A922" s="252" t="s">
        <v>1721</v>
      </c>
      <c r="B922" s="257" t="s">
        <v>1722</v>
      </c>
      <c r="C922" s="254">
        <f>SUM(C923:C928)</f>
        <v>5529</v>
      </c>
      <c r="D922" s="254">
        <f>SUM(D923:D928)</f>
        <v>0</v>
      </c>
      <c r="E922" s="254">
        <f>SUM(E923:E928)</f>
        <v>0</v>
      </c>
      <c r="F922" s="242">
        <f t="shared" si="17"/>
        <v>5529</v>
      </c>
    </row>
    <row r="923" spans="1:6">
      <c r="A923" s="252" t="s">
        <v>1723</v>
      </c>
      <c r="B923" s="257" t="s">
        <v>1724</v>
      </c>
      <c r="C923" s="254">
        <v>80</v>
      </c>
      <c r="D923" s="254"/>
      <c r="E923" s="254"/>
      <c r="F923" s="242">
        <f t="shared" si="17"/>
        <v>80</v>
      </c>
    </row>
    <row r="924" hidden="1" spans="1:6">
      <c r="A924" s="252" t="s">
        <v>1725</v>
      </c>
      <c r="B924" s="257" t="s">
        <v>1726</v>
      </c>
      <c r="C924" s="254"/>
      <c r="D924" s="254"/>
      <c r="E924" s="254"/>
      <c r="F924" s="242">
        <f t="shared" si="17"/>
        <v>0</v>
      </c>
    </row>
    <row r="925" spans="1:6">
      <c r="A925" s="252" t="s">
        <v>1727</v>
      </c>
      <c r="B925" s="257" t="s">
        <v>1728</v>
      </c>
      <c r="C925" s="254">
        <v>5122</v>
      </c>
      <c r="D925" s="254"/>
      <c r="E925" s="254"/>
      <c r="F925" s="242">
        <f t="shared" si="17"/>
        <v>5122</v>
      </c>
    </row>
    <row r="926" hidden="1" spans="1:6">
      <c r="A926" s="252" t="s">
        <v>1729</v>
      </c>
      <c r="B926" s="257" t="s">
        <v>1730</v>
      </c>
      <c r="C926" s="254"/>
      <c r="D926" s="254"/>
      <c r="E926" s="254"/>
      <c r="F926" s="242">
        <f t="shared" si="17"/>
        <v>0</v>
      </c>
    </row>
    <row r="927" hidden="1" spans="1:6">
      <c r="A927" s="252" t="s">
        <v>1731</v>
      </c>
      <c r="B927" s="257" t="s">
        <v>1732</v>
      </c>
      <c r="C927" s="254"/>
      <c r="D927" s="254"/>
      <c r="E927" s="254"/>
      <c r="F927" s="242">
        <f t="shared" si="17"/>
        <v>0</v>
      </c>
    </row>
    <row r="928" spans="1:6">
      <c r="A928" s="252" t="s">
        <v>1733</v>
      </c>
      <c r="B928" s="257" t="s">
        <v>1734</v>
      </c>
      <c r="C928" s="254">
        <v>327</v>
      </c>
      <c r="D928" s="254"/>
      <c r="E928" s="254"/>
      <c r="F928" s="242">
        <f t="shared" si="17"/>
        <v>327</v>
      </c>
    </row>
    <row r="929" spans="1:6">
      <c r="A929" s="252" t="s">
        <v>1735</v>
      </c>
      <c r="B929" s="257" t="s">
        <v>1736</v>
      </c>
      <c r="C929" s="254">
        <f>SUM(C930:C934)</f>
        <v>1937</v>
      </c>
      <c r="D929" s="254">
        <f>SUM(D930:D934)</f>
        <v>0</v>
      </c>
      <c r="E929" s="254">
        <f>SUM(E930:E934)</f>
        <v>0</v>
      </c>
      <c r="F929" s="242">
        <f t="shared" si="17"/>
        <v>1937</v>
      </c>
    </row>
    <row r="930" hidden="1" spans="1:6">
      <c r="A930" s="252" t="s">
        <v>1737</v>
      </c>
      <c r="B930" s="257" t="s">
        <v>1738</v>
      </c>
      <c r="C930" s="254"/>
      <c r="D930" s="254"/>
      <c r="E930" s="254"/>
      <c r="F930" s="242">
        <f t="shared" si="17"/>
        <v>0</v>
      </c>
    </row>
    <row r="931" spans="1:6">
      <c r="A931" s="252" t="s">
        <v>1739</v>
      </c>
      <c r="B931" s="257" t="s">
        <v>1740</v>
      </c>
      <c r="C931" s="254">
        <v>1937</v>
      </c>
      <c r="D931" s="254"/>
      <c r="E931" s="254"/>
      <c r="F931" s="242">
        <f t="shared" si="17"/>
        <v>1937</v>
      </c>
    </row>
    <row r="932" hidden="1" spans="1:6">
      <c r="A932" s="252" t="s">
        <v>1741</v>
      </c>
      <c r="B932" s="257" t="s">
        <v>1742</v>
      </c>
      <c r="C932" s="254"/>
      <c r="D932" s="254"/>
      <c r="E932" s="254"/>
      <c r="F932" s="242">
        <f t="shared" si="17"/>
        <v>0</v>
      </c>
    </row>
    <row r="933" hidden="1" spans="1:6">
      <c r="A933" s="252" t="s">
        <v>1743</v>
      </c>
      <c r="B933" s="257" t="s">
        <v>1744</v>
      </c>
      <c r="C933" s="254"/>
      <c r="D933" s="254"/>
      <c r="E933" s="254"/>
      <c r="F933" s="242">
        <f t="shared" si="17"/>
        <v>0</v>
      </c>
    </row>
    <row r="934" hidden="1" spans="1:6">
      <c r="A934" s="252" t="s">
        <v>1745</v>
      </c>
      <c r="B934" s="257" t="s">
        <v>1746</v>
      </c>
      <c r="C934" s="254"/>
      <c r="D934" s="254"/>
      <c r="E934" s="254"/>
      <c r="F934" s="242">
        <f t="shared" si="17"/>
        <v>0</v>
      </c>
    </row>
    <row r="935" spans="1:6">
      <c r="A935" s="252" t="s">
        <v>1747</v>
      </c>
      <c r="B935" s="257" t="s">
        <v>1748</v>
      </c>
      <c r="C935" s="254">
        <f>SUM(C936:C937)</f>
        <v>0</v>
      </c>
      <c r="D935" s="254">
        <f>SUM(D936:D937)</f>
        <v>0</v>
      </c>
      <c r="E935" s="254">
        <f>SUM(E936:E937)</f>
        <v>0</v>
      </c>
      <c r="F935" s="242">
        <f t="shared" si="17"/>
        <v>0</v>
      </c>
    </row>
    <row r="936" hidden="1" spans="1:6">
      <c r="A936" s="252" t="s">
        <v>1749</v>
      </c>
      <c r="B936" s="257" t="s">
        <v>1750</v>
      </c>
      <c r="C936" s="254"/>
      <c r="D936" s="254"/>
      <c r="E936" s="254"/>
      <c r="F936" s="242">
        <f t="shared" si="17"/>
        <v>0</v>
      </c>
    </row>
    <row r="937" hidden="1" spans="1:6">
      <c r="A937" s="252" t="s">
        <v>1751</v>
      </c>
      <c r="B937" s="257" t="s">
        <v>1752</v>
      </c>
      <c r="C937" s="254"/>
      <c r="D937" s="254"/>
      <c r="E937" s="254"/>
      <c r="F937" s="242">
        <f t="shared" si="17"/>
        <v>0</v>
      </c>
    </row>
    <row r="938" spans="1:6">
      <c r="A938" s="252" t="s">
        <v>1753</v>
      </c>
      <c r="B938" s="257" t="s">
        <v>1754</v>
      </c>
      <c r="C938" s="254">
        <f>SUM(C939:C940)</f>
        <v>24</v>
      </c>
      <c r="D938" s="254">
        <f>SUM(D939:D940)</f>
        <v>0</v>
      </c>
      <c r="E938" s="254">
        <f>SUM(E939:E940)</f>
        <v>0</v>
      </c>
      <c r="F938" s="242">
        <f t="shared" si="17"/>
        <v>24</v>
      </c>
    </row>
    <row r="939" hidden="1" spans="1:6">
      <c r="A939" s="252" t="s">
        <v>1755</v>
      </c>
      <c r="B939" s="257" t="s">
        <v>1756</v>
      </c>
      <c r="C939" s="254"/>
      <c r="D939" s="254"/>
      <c r="E939" s="254"/>
      <c r="F939" s="242">
        <f t="shared" si="17"/>
        <v>0</v>
      </c>
    </row>
    <row r="940" spans="1:6">
      <c r="A940" s="252" t="s">
        <v>1757</v>
      </c>
      <c r="B940" s="257" t="s">
        <v>1758</v>
      </c>
      <c r="C940" s="254">
        <v>24</v>
      </c>
      <c r="D940" s="254"/>
      <c r="E940" s="254"/>
      <c r="F940" s="242">
        <f t="shared" si="17"/>
        <v>24</v>
      </c>
    </row>
    <row r="941" spans="1:6">
      <c r="A941" s="252" t="s">
        <v>1759</v>
      </c>
      <c r="B941" s="257" t="s">
        <v>1760</v>
      </c>
      <c r="C941" s="254">
        <f>SUM(C942,C963,C973,C983,C990)</f>
        <v>17</v>
      </c>
      <c r="D941" s="254">
        <f>SUM(D942,D963,D973,D983,D990)</f>
        <v>0</v>
      </c>
      <c r="E941" s="254">
        <f>SUM(E942,E963,E973,E983,E990)</f>
        <v>0</v>
      </c>
      <c r="F941" s="242">
        <f t="shared" si="17"/>
        <v>17</v>
      </c>
    </row>
    <row r="942" spans="1:6">
      <c r="A942" s="252" t="s">
        <v>1761</v>
      </c>
      <c r="B942" s="257" t="s">
        <v>1762</v>
      </c>
      <c r="C942" s="254">
        <f>SUM(C943:C962)</f>
        <v>17</v>
      </c>
      <c r="D942" s="254">
        <f>SUM(D943:D962)</f>
        <v>0</v>
      </c>
      <c r="E942" s="254">
        <f>SUM(E943:E962)</f>
        <v>0</v>
      </c>
      <c r="F942" s="242">
        <f t="shared" si="17"/>
        <v>17</v>
      </c>
    </row>
    <row r="943" hidden="1" spans="1:6">
      <c r="A943" s="252" t="s">
        <v>1763</v>
      </c>
      <c r="B943" s="257" t="s">
        <v>128</v>
      </c>
      <c r="C943" s="254"/>
      <c r="D943" s="254"/>
      <c r="E943" s="254"/>
      <c r="F943" s="242">
        <f t="shared" si="17"/>
        <v>0</v>
      </c>
    </row>
    <row r="944" hidden="1" spans="1:6">
      <c r="A944" s="252" t="s">
        <v>1764</v>
      </c>
      <c r="B944" s="257" t="s">
        <v>130</v>
      </c>
      <c r="C944" s="254"/>
      <c r="D944" s="254"/>
      <c r="E944" s="254"/>
      <c r="F944" s="242">
        <f t="shared" si="17"/>
        <v>0</v>
      </c>
    </row>
    <row r="945" hidden="1" spans="1:6">
      <c r="A945" s="252" t="s">
        <v>1765</v>
      </c>
      <c r="B945" s="257" t="s">
        <v>132</v>
      </c>
      <c r="C945" s="254"/>
      <c r="D945" s="254"/>
      <c r="E945" s="254"/>
      <c r="F945" s="242">
        <f t="shared" si="17"/>
        <v>0</v>
      </c>
    </row>
    <row r="946" hidden="1" spans="1:6">
      <c r="A946" s="252" t="s">
        <v>1766</v>
      </c>
      <c r="B946" s="257" t="s">
        <v>1767</v>
      </c>
      <c r="C946" s="254"/>
      <c r="D946" s="254"/>
      <c r="E946" s="254"/>
      <c r="F946" s="242">
        <f t="shared" si="17"/>
        <v>0</v>
      </c>
    </row>
    <row r="947" hidden="1" spans="1:6">
      <c r="A947" s="252" t="s">
        <v>1768</v>
      </c>
      <c r="B947" s="257" t="s">
        <v>1769</v>
      </c>
      <c r="C947" s="254"/>
      <c r="D947" s="254"/>
      <c r="E947" s="254"/>
      <c r="F947" s="242">
        <f t="shared" si="17"/>
        <v>0</v>
      </c>
    </row>
    <row r="948" hidden="1" spans="1:6">
      <c r="A948" s="252" t="s">
        <v>1770</v>
      </c>
      <c r="B948" s="257" t="s">
        <v>1771</v>
      </c>
      <c r="C948" s="254"/>
      <c r="D948" s="254"/>
      <c r="E948" s="254"/>
      <c r="F948" s="242">
        <f t="shared" si="17"/>
        <v>0</v>
      </c>
    </row>
    <row r="949" hidden="1" spans="1:6">
      <c r="A949" s="252" t="s">
        <v>1772</v>
      </c>
      <c r="B949" s="257" t="s">
        <v>1773</v>
      </c>
      <c r="C949" s="254"/>
      <c r="D949" s="254"/>
      <c r="E949" s="254"/>
      <c r="F949" s="242">
        <f t="shared" si="17"/>
        <v>0</v>
      </c>
    </row>
    <row r="950" hidden="1" spans="1:6">
      <c r="A950" s="252" t="s">
        <v>1774</v>
      </c>
      <c r="B950" s="257" t="s">
        <v>1775</v>
      </c>
      <c r="C950" s="254"/>
      <c r="D950" s="254"/>
      <c r="E950" s="254"/>
      <c r="F950" s="242">
        <f t="shared" si="17"/>
        <v>0</v>
      </c>
    </row>
    <row r="951" hidden="1" spans="1:6">
      <c r="A951" s="252" t="s">
        <v>1776</v>
      </c>
      <c r="B951" s="257" t="s">
        <v>1777</v>
      </c>
      <c r="C951" s="254"/>
      <c r="D951" s="254"/>
      <c r="E951" s="254"/>
      <c r="F951" s="242">
        <f t="shared" si="17"/>
        <v>0</v>
      </c>
    </row>
    <row r="952" hidden="1" spans="1:6">
      <c r="A952" s="252" t="s">
        <v>1778</v>
      </c>
      <c r="B952" s="257" t="s">
        <v>1779</v>
      </c>
      <c r="C952" s="254"/>
      <c r="D952" s="254"/>
      <c r="E952" s="254"/>
      <c r="F952" s="242">
        <f t="shared" si="17"/>
        <v>0</v>
      </c>
    </row>
    <row r="953" hidden="1" spans="1:6">
      <c r="A953" s="252" t="s">
        <v>1780</v>
      </c>
      <c r="B953" s="257" t="s">
        <v>1781</v>
      </c>
      <c r="C953" s="254"/>
      <c r="D953" s="254"/>
      <c r="E953" s="254"/>
      <c r="F953" s="242">
        <f t="shared" si="17"/>
        <v>0</v>
      </c>
    </row>
    <row r="954" hidden="1" spans="1:6">
      <c r="A954" s="252" t="s">
        <v>1782</v>
      </c>
      <c r="B954" s="257" t="s">
        <v>1783</v>
      </c>
      <c r="C954" s="254"/>
      <c r="D954" s="254"/>
      <c r="E954" s="254"/>
      <c r="F954" s="242">
        <f t="shared" si="17"/>
        <v>0</v>
      </c>
    </row>
    <row r="955" hidden="1" spans="1:6">
      <c r="A955" s="252" t="s">
        <v>1784</v>
      </c>
      <c r="B955" s="257" t="s">
        <v>1785</v>
      </c>
      <c r="C955" s="254"/>
      <c r="D955" s="254"/>
      <c r="E955" s="254"/>
      <c r="F955" s="242">
        <f t="shared" si="17"/>
        <v>0</v>
      </c>
    </row>
    <row r="956" hidden="1" spans="1:6">
      <c r="A956" s="252" t="s">
        <v>1786</v>
      </c>
      <c r="B956" s="257" t="s">
        <v>1787</v>
      </c>
      <c r="C956" s="254"/>
      <c r="D956" s="254"/>
      <c r="E956" s="254"/>
      <c r="F956" s="242">
        <f t="shared" si="17"/>
        <v>0</v>
      </c>
    </row>
    <row r="957" hidden="1" spans="1:6">
      <c r="A957" s="252" t="s">
        <v>1788</v>
      </c>
      <c r="B957" s="257" t="s">
        <v>1789</v>
      </c>
      <c r="C957" s="254"/>
      <c r="D957" s="254"/>
      <c r="E957" s="254"/>
      <c r="F957" s="242">
        <f t="shared" si="17"/>
        <v>0</v>
      </c>
    </row>
    <row r="958" hidden="1" spans="1:6">
      <c r="A958" s="252" t="s">
        <v>1790</v>
      </c>
      <c r="B958" s="257" t="s">
        <v>1791</v>
      </c>
      <c r="C958" s="254"/>
      <c r="D958" s="254"/>
      <c r="E958" s="254"/>
      <c r="F958" s="242">
        <f t="shared" si="17"/>
        <v>0</v>
      </c>
    </row>
    <row r="959" hidden="1" spans="1:6">
      <c r="A959" s="252" t="s">
        <v>1792</v>
      </c>
      <c r="B959" s="257" t="s">
        <v>1793</v>
      </c>
      <c r="C959" s="254"/>
      <c r="D959" s="254"/>
      <c r="E959" s="254"/>
      <c r="F959" s="242">
        <f t="shared" si="17"/>
        <v>0</v>
      </c>
    </row>
    <row r="960" hidden="1" spans="1:6">
      <c r="A960" s="252" t="s">
        <v>1794</v>
      </c>
      <c r="B960" s="257" t="s">
        <v>1795</v>
      </c>
      <c r="C960" s="254"/>
      <c r="D960" s="254"/>
      <c r="E960" s="254"/>
      <c r="F960" s="242">
        <f t="shared" si="17"/>
        <v>0</v>
      </c>
    </row>
    <row r="961" hidden="1" spans="1:6">
      <c r="A961" s="252" t="s">
        <v>1796</v>
      </c>
      <c r="B961" s="257" t="s">
        <v>1797</v>
      </c>
      <c r="C961" s="254"/>
      <c r="D961" s="254"/>
      <c r="E961" s="254"/>
      <c r="F961" s="242">
        <f t="shared" si="17"/>
        <v>0</v>
      </c>
    </row>
    <row r="962" spans="1:6">
      <c r="A962" s="252" t="s">
        <v>1798</v>
      </c>
      <c r="B962" s="257" t="s">
        <v>1799</v>
      </c>
      <c r="C962" s="254">
        <v>17</v>
      </c>
      <c r="D962" s="254"/>
      <c r="E962" s="254"/>
      <c r="F962" s="242">
        <f t="shared" si="17"/>
        <v>17</v>
      </c>
    </row>
    <row r="963" spans="1:6">
      <c r="A963" s="252" t="s">
        <v>1800</v>
      </c>
      <c r="B963" s="257" t="s">
        <v>1801</v>
      </c>
      <c r="C963" s="254">
        <f>SUM(C964:C972)</f>
        <v>0</v>
      </c>
      <c r="D963" s="254">
        <f>SUM(D964:D972)</f>
        <v>0</v>
      </c>
      <c r="E963" s="254">
        <f>SUM(E964:E972)</f>
        <v>0</v>
      </c>
      <c r="F963" s="242">
        <f t="shared" si="17"/>
        <v>0</v>
      </c>
    </row>
    <row r="964" hidden="1" spans="1:6">
      <c r="A964" s="252" t="s">
        <v>1802</v>
      </c>
      <c r="B964" s="257" t="s">
        <v>128</v>
      </c>
      <c r="C964" s="254"/>
      <c r="D964" s="254"/>
      <c r="E964" s="254"/>
      <c r="F964" s="242">
        <f t="shared" si="17"/>
        <v>0</v>
      </c>
    </row>
    <row r="965" hidden="1" spans="1:6">
      <c r="A965" s="252" t="s">
        <v>1803</v>
      </c>
      <c r="B965" s="257" t="s">
        <v>130</v>
      </c>
      <c r="C965" s="254"/>
      <c r="D965" s="254"/>
      <c r="E965" s="254"/>
      <c r="F965" s="242">
        <f t="shared" si="17"/>
        <v>0</v>
      </c>
    </row>
    <row r="966" hidden="1" spans="1:6">
      <c r="A966" s="252" t="s">
        <v>1804</v>
      </c>
      <c r="B966" s="257" t="s">
        <v>132</v>
      </c>
      <c r="C966" s="254"/>
      <c r="D966" s="254"/>
      <c r="E966" s="254"/>
      <c r="F966" s="242">
        <f t="shared" si="17"/>
        <v>0</v>
      </c>
    </row>
    <row r="967" hidden="1" spans="1:6">
      <c r="A967" s="252" t="s">
        <v>1805</v>
      </c>
      <c r="B967" s="257" t="s">
        <v>1806</v>
      </c>
      <c r="C967" s="254"/>
      <c r="D967" s="254"/>
      <c r="E967" s="254"/>
      <c r="F967" s="242">
        <f t="shared" ref="F967:F1030" si="18">SUM(C967+D967+E967)</f>
        <v>0</v>
      </c>
    </row>
    <row r="968" hidden="1" spans="1:6">
      <c r="A968" s="252" t="s">
        <v>1807</v>
      </c>
      <c r="B968" s="257" t="s">
        <v>1808</v>
      </c>
      <c r="C968" s="254"/>
      <c r="D968" s="254"/>
      <c r="E968" s="254"/>
      <c r="F968" s="242">
        <f t="shared" si="18"/>
        <v>0</v>
      </c>
    </row>
    <row r="969" hidden="1" spans="1:6">
      <c r="A969" s="252" t="s">
        <v>1809</v>
      </c>
      <c r="B969" s="257" t="s">
        <v>1810</v>
      </c>
      <c r="C969" s="254"/>
      <c r="D969" s="254"/>
      <c r="E969" s="254"/>
      <c r="F969" s="242">
        <f t="shared" si="18"/>
        <v>0</v>
      </c>
    </row>
    <row r="970" hidden="1" spans="1:6">
      <c r="A970" s="252" t="s">
        <v>1811</v>
      </c>
      <c r="B970" s="257" t="s">
        <v>1812</v>
      </c>
      <c r="C970" s="254"/>
      <c r="D970" s="254"/>
      <c r="E970" s="254"/>
      <c r="F970" s="242">
        <f t="shared" si="18"/>
        <v>0</v>
      </c>
    </row>
    <row r="971" hidden="1" spans="1:6">
      <c r="A971" s="252" t="s">
        <v>1813</v>
      </c>
      <c r="B971" s="257" t="s">
        <v>1814</v>
      </c>
      <c r="C971" s="254"/>
      <c r="D971" s="254"/>
      <c r="E971" s="254"/>
      <c r="F971" s="242">
        <f t="shared" si="18"/>
        <v>0</v>
      </c>
    </row>
    <row r="972" hidden="1" spans="1:6">
      <c r="A972" s="252" t="s">
        <v>1815</v>
      </c>
      <c r="B972" s="257" t="s">
        <v>1816</v>
      </c>
      <c r="C972" s="254"/>
      <c r="D972" s="254"/>
      <c r="E972" s="254"/>
      <c r="F972" s="242">
        <f t="shared" si="18"/>
        <v>0</v>
      </c>
    </row>
    <row r="973" spans="1:6">
      <c r="A973" s="252" t="s">
        <v>1817</v>
      </c>
      <c r="B973" s="257" t="s">
        <v>1818</v>
      </c>
      <c r="C973" s="254">
        <f>SUM(C974:C982)</f>
        <v>0</v>
      </c>
      <c r="D973" s="254">
        <f>SUM(D974:D982)</f>
        <v>0</v>
      </c>
      <c r="E973" s="254">
        <f>SUM(E974:E982)</f>
        <v>0</v>
      </c>
      <c r="F973" s="242">
        <f t="shared" si="18"/>
        <v>0</v>
      </c>
    </row>
    <row r="974" hidden="1" spans="1:6">
      <c r="A974" s="252" t="s">
        <v>1819</v>
      </c>
      <c r="B974" s="257" t="s">
        <v>128</v>
      </c>
      <c r="C974" s="254"/>
      <c r="D974" s="254"/>
      <c r="E974" s="254"/>
      <c r="F974" s="242">
        <f t="shared" si="18"/>
        <v>0</v>
      </c>
    </row>
    <row r="975" hidden="1" spans="1:6">
      <c r="A975" s="252" t="s">
        <v>1820</v>
      </c>
      <c r="B975" s="257" t="s">
        <v>130</v>
      </c>
      <c r="C975" s="254"/>
      <c r="D975" s="254"/>
      <c r="E975" s="254"/>
      <c r="F975" s="242">
        <f t="shared" si="18"/>
        <v>0</v>
      </c>
    </row>
    <row r="976" hidden="1" spans="1:6">
      <c r="A976" s="252" t="s">
        <v>1821</v>
      </c>
      <c r="B976" s="257" t="s">
        <v>132</v>
      </c>
      <c r="C976" s="254"/>
      <c r="D976" s="254"/>
      <c r="E976" s="254"/>
      <c r="F976" s="242">
        <f t="shared" si="18"/>
        <v>0</v>
      </c>
    </row>
    <row r="977" hidden="1" spans="1:6">
      <c r="A977" s="252" t="s">
        <v>1822</v>
      </c>
      <c r="B977" s="257" t="s">
        <v>1823</v>
      </c>
      <c r="C977" s="254"/>
      <c r="D977" s="254"/>
      <c r="E977" s="254"/>
      <c r="F977" s="242">
        <f t="shared" si="18"/>
        <v>0</v>
      </c>
    </row>
    <row r="978" hidden="1" spans="1:6">
      <c r="A978" s="252" t="s">
        <v>1824</v>
      </c>
      <c r="B978" s="257" t="s">
        <v>1825</v>
      </c>
      <c r="C978" s="254"/>
      <c r="D978" s="254"/>
      <c r="E978" s="254"/>
      <c r="F978" s="242">
        <f t="shared" si="18"/>
        <v>0</v>
      </c>
    </row>
    <row r="979" hidden="1" spans="1:6">
      <c r="A979" s="252" t="s">
        <v>1826</v>
      </c>
      <c r="B979" s="257" t="s">
        <v>1827</v>
      </c>
      <c r="C979" s="254"/>
      <c r="D979" s="254"/>
      <c r="E979" s="254"/>
      <c r="F979" s="242">
        <f t="shared" si="18"/>
        <v>0</v>
      </c>
    </row>
    <row r="980" hidden="1" spans="1:6">
      <c r="A980" s="252" t="s">
        <v>1828</v>
      </c>
      <c r="B980" s="257" t="s">
        <v>1829</v>
      </c>
      <c r="C980" s="254"/>
      <c r="D980" s="254"/>
      <c r="E980" s="254"/>
      <c r="F980" s="242">
        <f t="shared" si="18"/>
        <v>0</v>
      </c>
    </row>
    <row r="981" hidden="1" spans="1:6">
      <c r="A981" s="252" t="s">
        <v>1830</v>
      </c>
      <c r="B981" s="257" t="s">
        <v>1831</v>
      </c>
      <c r="C981" s="254"/>
      <c r="D981" s="254"/>
      <c r="E981" s="254"/>
      <c r="F981" s="242">
        <f t="shared" si="18"/>
        <v>0</v>
      </c>
    </row>
    <row r="982" hidden="1" spans="1:6">
      <c r="A982" s="252" t="s">
        <v>1832</v>
      </c>
      <c r="B982" s="257" t="s">
        <v>1833</v>
      </c>
      <c r="C982" s="254"/>
      <c r="D982" s="254"/>
      <c r="E982" s="254"/>
      <c r="F982" s="242">
        <f t="shared" si="18"/>
        <v>0</v>
      </c>
    </row>
    <row r="983" spans="1:6">
      <c r="A983" s="252" t="s">
        <v>1834</v>
      </c>
      <c r="B983" s="257" t="s">
        <v>1835</v>
      </c>
      <c r="C983" s="254">
        <f>SUM(C984:C989)</f>
        <v>0</v>
      </c>
      <c r="D983" s="254">
        <f>SUM(D984:D989)</f>
        <v>0</v>
      </c>
      <c r="E983" s="254">
        <f>SUM(E984:E989)</f>
        <v>0</v>
      </c>
      <c r="F983" s="242">
        <f t="shared" si="18"/>
        <v>0</v>
      </c>
    </row>
    <row r="984" hidden="1" spans="1:6">
      <c r="A984" s="252" t="s">
        <v>1836</v>
      </c>
      <c r="B984" s="257" t="s">
        <v>128</v>
      </c>
      <c r="C984" s="254"/>
      <c r="D984" s="254"/>
      <c r="E984" s="254"/>
      <c r="F984" s="242">
        <f t="shared" si="18"/>
        <v>0</v>
      </c>
    </row>
    <row r="985" hidden="1" spans="1:6">
      <c r="A985" s="252" t="s">
        <v>1837</v>
      </c>
      <c r="B985" s="257" t="s">
        <v>130</v>
      </c>
      <c r="C985" s="254"/>
      <c r="D985" s="254"/>
      <c r="E985" s="254"/>
      <c r="F985" s="242">
        <f t="shared" si="18"/>
        <v>0</v>
      </c>
    </row>
    <row r="986" hidden="1" spans="1:6">
      <c r="A986" s="252" t="s">
        <v>1838</v>
      </c>
      <c r="B986" s="257" t="s">
        <v>132</v>
      </c>
      <c r="C986" s="254"/>
      <c r="D986" s="254"/>
      <c r="E986" s="254"/>
      <c r="F986" s="242">
        <f t="shared" si="18"/>
        <v>0</v>
      </c>
    </row>
    <row r="987" hidden="1" spans="1:6">
      <c r="A987" s="252" t="s">
        <v>1839</v>
      </c>
      <c r="B987" s="257" t="s">
        <v>1814</v>
      </c>
      <c r="C987" s="254"/>
      <c r="D987" s="254"/>
      <c r="E987" s="254"/>
      <c r="F987" s="242">
        <f t="shared" si="18"/>
        <v>0</v>
      </c>
    </row>
    <row r="988" hidden="1" spans="1:6">
      <c r="A988" s="252" t="s">
        <v>1840</v>
      </c>
      <c r="B988" s="257" t="s">
        <v>1841</v>
      </c>
      <c r="C988" s="254"/>
      <c r="D988" s="254"/>
      <c r="E988" s="254"/>
      <c r="F988" s="242">
        <f t="shared" si="18"/>
        <v>0</v>
      </c>
    </row>
    <row r="989" hidden="1" spans="1:6">
      <c r="A989" s="252" t="s">
        <v>1842</v>
      </c>
      <c r="B989" s="257" t="s">
        <v>1843</v>
      </c>
      <c r="C989" s="254"/>
      <c r="D989" s="254"/>
      <c r="E989" s="254"/>
      <c r="F989" s="242">
        <f t="shared" si="18"/>
        <v>0</v>
      </c>
    </row>
    <row r="990" spans="1:6">
      <c r="A990" s="252" t="s">
        <v>1844</v>
      </c>
      <c r="B990" s="257" t="s">
        <v>1845</v>
      </c>
      <c r="C990" s="254">
        <f>SUM(C991:C992)</f>
        <v>0</v>
      </c>
      <c r="D990" s="254">
        <f>SUM(D991:D992)</f>
        <v>0</v>
      </c>
      <c r="E990" s="254">
        <f>SUM(E991:E992)</f>
        <v>0</v>
      </c>
      <c r="F990" s="242">
        <f t="shared" si="18"/>
        <v>0</v>
      </c>
    </row>
    <row r="991" hidden="1" spans="1:6">
      <c r="A991" s="252" t="s">
        <v>1846</v>
      </c>
      <c r="B991" s="257" t="s">
        <v>1847</v>
      </c>
      <c r="C991" s="254"/>
      <c r="D991" s="254"/>
      <c r="E991" s="254"/>
      <c r="F991" s="242">
        <f t="shared" si="18"/>
        <v>0</v>
      </c>
    </row>
    <row r="992" hidden="1" spans="1:6">
      <c r="A992" s="252" t="s">
        <v>1848</v>
      </c>
      <c r="B992" s="257" t="s">
        <v>1849</v>
      </c>
      <c r="C992" s="254"/>
      <c r="D992" s="254"/>
      <c r="E992" s="254"/>
      <c r="F992" s="242">
        <f t="shared" si="18"/>
        <v>0</v>
      </c>
    </row>
    <row r="993" spans="1:6">
      <c r="A993" s="252" t="s">
        <v>1850</v>
      </c>
      <c r="B993" s="257" t="s">
        <v>1851</v>
      </c>
      <c r="C993" s="254">
        <f>SUM(C994,C1004,C1020,C1025,C1036,C1043,C1051)</f>
        <v>1061</v>
      </c>
      <c r="D993" s="254">
        <f>SUM(D994,D1004,D1020,D1025,D1036,D1043,D1051)</f>
        <v>0</v>
      </c>
      <c r="E993" s="254">
        <f>SUM(E994,E1004,E1020,E1025,E1036,E1043,E1051)</f>
        <v>0</v>
      </c>
      <c r="F993" s="242">
        <f t="shared" si="18"/>
        <v>1061</v>
      </c>
    </row>
    <row r="994" spans="1:6">
      <c r="A994" s="252" t="s">
        <v>1852</v>
      </c>
      <c r="B994" s="257" t="s">
        <v>1853</v>
      </c>
      <c r="C994" s="254">
        <f>SUM(C995:C1003)</f>
        <v>0</v>
      </c>
      <c r="D994" s="254">
        <f>SUM(D995:D1003)</f>
        <v>0</v>
      </c>
      <c r="E994" s="254">
        <f>SUM(E995:E1003)</f>
        <v>0</v>
      </c>
      <c r="F994" s="242">
        <f t="shared" si="18"/>
        <v>0</v>
      </c>
    </row>
    <row r="995" hidden="1" spans="1:6">
      <c r="A995" s="252" t="s">
        <v>1854</v>
      </c>
      <c r="B995" s="257" t="s">
        <v>128</v>
      </c>
      <c r="C995" s="254"/>
      <c r="D995" s="254"/>
      <c r="E995" s="254"/>
      <c r="F995" s="242">
        <f t="shared" si="18"/>
        <v>0</v>
      </c>
    </row>
    <row r="996" hidden="1" spans="1:6">
      <c r="A996" s="252" t="s">
        <v>1855</v>
      </c>
      <c r="B996" s="257" t="s">
        <v>130</v>
      </c>
      <c r="C996" s="254"/>
      <c r="D996" s="254"/>
      <c r="E996" s="254"/>
      <c r="F996" s="242">
        <f t="shared" si="18"/>
        <v>0</v>
      </c>
    </row>
    <row r="997" hidden="1" spans="1:6">
      <c r="A997" s="252" t="s">
        <v>1856</v>
      </c>
      <c r="B997" s="257" t="s">
        <v>132</v>
      </c>
      <c r="C997" s="254"/>
      <c r="D997" s="254"/>
      <c r="E997" s="254"/>
      <c r="F997" s="242">
        <f t="shared" si="18"/>
        <v>0</v>
      </c>
    </row>
    <row r="998" hidden="1" spans="1:6">
      <c r="A998" s="252" t="s">
        <v>1857</v>
      </c>
      <c r="B998" s="257" t="s">
        <v>1858</v>
      </c>
      <c r="C998" s="254"/>
      <c r="D998" s="254"/>
      <c r="E998" s="254"/>
      <c r="F998" s="242">
        <f t="shared" si="18"/>
        <v>0</v>
      </c>
    </row>
    <row r="999" hidden="1" spans="1:6">
      <c r="A999" s="252" t="s">
        <v>1859</v>
      </c>
      <c r="B999" s="257" t="s">
        <v>1860</v>
      </c>
      <c r="C999" s="254"/>
      <c r="D999" s="254"/>
      <c r="E999" s="254"/>
      <c r="F999" s="242">
        <f t="shared" si="18"/>
        <v>0</v>
      </c>
    </row>
    <row r="1000" hidden="1" spans="1:6">
      <c r="A1000" s="252" t="s">
        <v>1861</v>
      </c>
      <c r="B1000" s="257" t="s">
        <v>1862</v>
      </c>
      <c r="C1000" s="254"/>
      <c r="D1000" s="254"/>
      <c r="E1000" s="254"/>
      <c r="F1000" s="242">
        <f t="shared" si="18"/>
        <v>0</v>
      </c>
    </row>
    <row r="1001" hidden="1" spans="1:6">
      <c r="A1001" s="252" t="s">
        <v>1863</v>
      </c>
      <c r="B1001" s="257" t="s">
        <v>1864</v>
      </c>
      <c r="C1001" s="254"/>
      <c r="D1001" s="254"/>
      <c r="E1001" s="254"/>
      <c r="F1001" s="242">
        <f t="shared" si="18"/>
        <v>0</v>
      </c>
    </row>
    <row r="1002" hidden="1" spans="1:6">
      <c r="A1002" s="252" t="s">
        <v>1865</v>
      </c>
      <c r="B1002" s="257" t="s">
        <v>1866</v>
      </c>
      <c r="C1002" s="254"/>
      <c r="D1002" s="254"/>
      <c r="E1002" s="254"/>
      <c r="F1002" s="242">
        <f t="shared" si="18"/>
        <v>0</v>
      </c>
    </row>
    <row r="1003" hidden="1" spans="1:6">
      <c r="A1003" s="252" t="s">
        <v>1867</v>
      </c>
      <c r="B1003" s="257" t="s">
        <v>1868</v>
      </c>
      <c r="C1003" s="254"/>
      <c r="D1003" s="254"/>
      <c r="E1003" s="254"/>
      <c r="F1003" s="242">
        <f t="shared" si="18"/>
        <v>0</v>
      </c>
    </row>
    <row r="1004" spans="1:6">
      <c r="A1004" s="252" t="s">
        <v>1869</v>
      </c>
      <c r="B1004" s="257" t="s">
        <v>1870</v>
      </c>
      <c r="C1004" s="254">
        <f>SUM(C1005:C1019)</f>
        <v>0</v>
      </c>
      <c r="D1004" s="254">
        <f>SUM(D1005:D1019)</f>
        <v>0</v>
      </c>
      <c r="E1004" s="254">
        <f>SUM(E1005:E1019)</f>
        <v>0</v>
      </c>
      <c r="F1004" s="242">
        <f t="shared" si="18"/>
        <v>0</v>
      </c>
    </row>
    <row r="1005" hidden="1" spans="1:6">
      <c r="A1005" s="252" t="s">
        <v>1871</v>
      </c>
      <c r="B1005" s="257" t="s">
        <v>128</v>
      </c>
      <c r="C1005" s="254"/>
      <c r="D1005" s="254"/>
      <c r="E1005" s="254"/>
      <c r="F1005" s="242">
        <f t="shared" si="18"/>
        <v>0</v>
      </c>
    </row>
    <row r="1006" hidden="1" spans="1:6">
      <c r="A1006" s="252" t="s">
        <v>1872</v>
      </c>
      <c r="B1006" s="257" t="s">
        <v>130</v>
      </c>
      <c r="C1006" s="254"/>
      <c r="D1006" s="254"/>
      <c r="E1006" s="254"/>
      <c r="F1006" s="242">
        <f t="shared" si="18"/>
        <v>0</v>
      </c>
    </row>
    <row r="1007" hidden="1" spans="1:6">
      <c r="A1007" s="252" t="s">
        <v>1873</v>
      </c>
      <c r="B1007" s="257" t="s">
        <v>132</v>
      </c>
      <c r="C1007" s="254"/>
      <c r="D1007" s="254"/>
      <c r="E1007" s="254"/>
      <c r="F1007" s="242">
        <f t="shared" si="18"/>
        <v>0</v>
      </c>
    </row>
    <row r="1008" hidden="1" spans="1:6">
      <c r="A1008" s="252" t="s">
        <v>1874</v>
      </c>
      <c r="B1008" s="257" t="s">
        <v>1875</v>
      </c>
      <c r="C1008" s="254"/>
      <c r="D1008" s="254"/>
      <c r="E1008" s="254"/>
      <c r="F1008" s="242">
        <f t="shared" si="18"/>
        <v>0</v>
      </c>
    </row>
    <row r="1009" hidden="1" spans="1:6">
      <c r="A1009" s="252" t="s">
        <v>1876</v>
      </c>
      <c r="B1009" s="257" t="s">
        <v>1877</v>
      </c>
      <c r="C1009" s="254"/>
      <c r="D1009" s="254"/>
      <c r="E1009" s="254"/>
      <c r="F1009" s="242">
        <f t="shared" si="18"/>
        <v>0</v>
      </c>
    </row>
    <row r="1010" hidden="1" spans="1:6">
      <c r="A1010" s="252" t="s">
        <v>1878</v>
      </c>
      <c r="B1010" s="257" t="s">
        <v>1879</v>
      </c>
      <c r="C1010" s="254"/>
      <c r="D1010" s="254"/>
      <c r="E1010" s="254"/>
      <c r="F1010" s="242">
        <f t="shared" si="18"/>
        <v>0</v>
      </c>
    </row>
    <row r="1011" hidden="1" spans="1:6">
      <c r="A1011" s="252" t="s">
        <v>1880</v>
      </c>
      <c r="B1011" s="257" t="s">
        <v>1881</v>
      </c>
      <c r="C1011" s="254"/>
      <c r="D1011" s="254"/>
      <c r="E1011" s="254"/>
      <c r="F1011" s="242">
        <f t="shared" si="18"/>
        <v>0</v>
      </c>
    </row>
    <row r="1012" hidden="1" spans="1:6">
      <c r="A1012" s="252" t="s">
        <v>1882</v>
      </c>
      <c r="B1012" s="257" t="s">
        <v>1883</v>
      </c>
      <c r="C1012" s="254"/>
      <c r="D1012" s="254"/>
      <c r="E1012" s="254"/>
      <c r="F1012" s="242">
        <f t="shared" si="18"/>
        <v>0</v>
      </c>
    </row>
    <row r="1013" hidden="1" spans="1:6">
      <c r="A1013" s="252" t="s">
        <v>1884</v>
      </c>
      <c r="B1013" s="257" t="s">
        <v>1885</v>
      </c>
      <c r="C1013" s="254"/>
      <c r="D1013" s="254"/>
      <c r="E1013" s="254"/>
      <c r="F1013" s="242">
        <f t="shared" si="18"/>
        <v>0</v>
      </c>
    </row>
    <row r="1014" hidden="1" spans="1:6">
      <c r="A1014" s="252" t="s">
        <v>1886</v>
      </c>
      <c r="B1014" s="257" t="s">
        <v>1887</v>
      </c>
      <c r="C1014" s="254"/>
      <c r="D1014" s="254"/>
      <c r="E1014" s="254"/>
      <c r="F1014" s="242">
        <f t="shared" si="18"/>
        <v>0</v>
      </c>
    </row>
    <row r="1015" hidden="1" spans="1:6">
      <c r="A1015" s="252" t="s">
        <v>1888</v>
      </c>
      <c r="B1015" s="257" t="s">
        <v>1889</v>
      </c>
      <c r="C1015" s="254"/>
      <c r="D1015" s="254"/>
      <c r="E1015" s="254"/>
      <c r="F1015" s="242">
        <f t="shared" si="18"/>
        <v>0</v>
      </c>
    </row>
    <row r="1016" hidden="1" spans="1:6">
      <c r="A1016" s="252" t="s">
        <v>1890</v>
      </c>
      <c r="B1016" s="257" t="s">
        <v>1891</v>
      </c>
      <c r="C1016" s="254"/>
      <c r="D1016" s="254"/>
      <c r="E1016" s="254"/>
      <c r="F1016" s="242">
        <f t="shared" si="18"/>
        <v>0</v>
      </c>
    </row>
    <row r="1017" hidden="1" spans="1:6">
      <c r="A1017" s="252" t="s">
        <v>1892</v>
      </c>
      <c r="B1017" s="257" t="s">
        <v>1893</v>
      </c>
      <c r="C1017" s="254"/>
      <c r="D1017" s="254"/>
      <c r="E1017" s="254"/>
      <c r="F1017" s="242">
        <f t="shared" si="18"/>
        <v>0</v>
      </c>
    </row>
    <row r="1018" hidden="1" spans="1:6">
      <c r="A1018" s="252" t="s">
        <v>1894</v>
      </c>
      <c r="B1018" s="257" t="s">
        <v>1895</v>
      </c>
      <c r="C1018" s="254"/>
      <c r="D1018" s="254"/>
      <c r="E1018" s="254"/>
      <c r="F1018" s="242">
        <f t="shared" si="18"/>
        <v>0</v>
      </c>
    </row>
    <row r="1019" hidden="1" spans="1:6">
      <c r="A1019" s="252" t="s">
        <v>1896</v>
      </c>
      <c r="B1019" s="257" t="s">
        <v>1897</v>
      </c>
      <c r="C1019" s="254"/>
      <c r="D1019" s="254"/>
      <c r="E1019" s="254"/>
      <c r="F1019" s="242">
        <f t="shared" si="18"/>
        <v>0</v>
      </c>
    </row>
    <row r="1020" spans="1:6">
      <c r="A1020" s="252" t="s">
        <v>1898</v>
      </c>
      <c r="B1020" s="257" t="s">
        <v>1899</v>
      </c>
      <c r="C1020" s="254">
        <f>SUM(C1021:C1024)</f>
        <v>0</v>
      </c>
      <c r="D1020" s="254">
        <f>SUM(D1021:D1024)</f>
        <v>0</v>
      </c>
      <c r="E1020" s="254">
        <f>SUM(E1021:E1024)</f>
        <v>0</v>
      </c>
      <c r="F1020" s="242">
        <f t="shared" si="18"/>
        <v>0</v>
      </c>
    </row>
    <row r="1021" hidden="1" spans="1:6">
      <c r="A1021" s="252" t="s">
        <v>1900</v>
      </c>
      <c r="B1021" s="257" t="s">
        <v>128</v>
      </c>
      <c r="C1021" s="254"/>
      <c r="D1021" s="254"/>
      <c r="E1021" s="254"/>
      <c r="F1021" s="242">
        <f t="shared" si="18"/>
        <v>0</v>
      </c>
    </row>
    <row r="1022" hidden="1" spans="1:6">
      <c r="A1022" s="252" t="s">
        <v>1901</v>
      </c>
      <c r="B1022" s="257" t="s">
        <v>130</v>
      </c>
      <c r="C1022" s="254"/>
      <c r="D1022" s="254"/>
      <c r="E1022" s="254"/>
      <c r="F1022" s="242">
        <f t="shared" si="18"/>
        <v>0</v>
      </c>
    </row>
    <row r="1023" hidden="1" spans="1:6">
      <c r="A1023" s="252" t="s">
        <v>1902</v>
      </c>
      <c r="B1023" s="257" t="s">
        <v>132</v>
      </c>
      <c r="C1023" s="254"/>
      <c r="D1023" s="254"/>
      <c r="E1023" s="254"/>
      <c r="F1023" s="242">
        <f t="shared" si="18"/>
        <v>0</v>
      </c>
    </row>
    <row r="1024" hidden="1" spans="1:6">
      <c r="A1024" s="252" t="s">
        <v>1903</v>
      </c>
      <c r="B1024" s="257" t="s">
        <v>1904</v>
      </c>
      <c r="C1024" s="254"/>
      <c r="D1024" s="254"/>
      <c r="E1024" s="254"/>
      <c r="F1024" s="242">
        <f t="shared" si="18"/>
        <v>0</v>
      </c>
    </row>
    <row r="1025" spans="1:6">
      <c r="A1025" s="252" t="s">
        <v>1905</v>
      </c>
      <c r="B1025" s="257" t="s">
        <v>1906</v>
      </c>
      <c r="C1025" s="254">
        <f>SUM(C1026:C1035)</f>
        <v>604</v>
      </c>
      <c r="D1025" s="254">
        <f>SUM(D1026:D1035)</f>
        <v>0</v>
      </c>
      <c r="E1025" s="254">
        <f>SUM(E1026:E1035)</f>
        <v>0</v>
      </c>
      <c r="F1025" s="242">
        <f t="shared" si="18"/>
        <v>604</v>
      </c>
    </row>
    <row r="1026" hidden="1" spans="1:6">
      <c r="A1026" s="252" t="s">
        <v>1907</v>
      </c>
      <c r="B1026" s="257" t="s">
        <v>128</v>
      </c>
      <c r="C1026" s="254"/>
      <c r="D1026" s="254"/>
      <c r="E1026" s="254"/>
      <c r="F1026" s="242">
        <f t="shared" si="18"/>
        <v>0</v>
      </c>
    </row>
    <row r="1027" hidden="1" spans="1:6">
      <c r="A1027" s="252" t="s">
        <v>1908</v>
      </c>
      <c r="B1027" s="257" t="s">
        <v>130</v>
      </c>
      <c r="C1027" s="254"/>
      <c r="D1027" s="254"/>
      <c r="E1027" s="254"/>
      <c r="F1027" s="242">
        <f t="shared" si="18"/>
        <v>0</v>
      </c>
    </row>
    <row r="1028" hidden="1" spans="1:6">
      <c r="A1028" s="252" t="s">
        <v>1909</v>
      </c>
      <c r="B1028" s="257" t="s">
        <v>132</v>
      </c>
      <c r="C1028" s="254"/>
      <c r="D1028" s="254"/>
      <c r="E1028" s="254"/>
      <c r="F1028" s="242">
        <f t="shared" si="18"/>
        <v>0</v>
      </c>
    </row>
    <row r="1029" hidden="1" spans="1:6">
      <c r="A1029" s="252" t="s">
        <v>1910</v>
      </c>
      <c r="B1029" s="257" t="s">
        <v>1911</v>
      </c>
      <c r="C1029" s="254"/>
      <c r="D1029" s="254"/>
      <c r="E1029" s="254"/>
      <c r="F1029" s="242">
        <f t="shared" si="18"/>
        <v>0</v>
      </c>
    </row>
    <row r="1030" hidden="1" spans="1:6">
      <c r="A1030" s="252" t="s">
        <v>1912</v>
      </c>
      <c r="B1030" s="257" t="s">
        <v>1913</v>
      </c>
      <c r="C1030" s="254"/>
      <c r="D1030" s="254"/>
      <c r="E1030" s="254"/>
      <c r="F1030" s="242">
        <f t="shared" si="18"/>
        <v>0</v>
      </c>
    </row>
    <row r="1031" hidden="1" spans="1:6">
      <c r="A1031" s="252" t="s">
        <v>1914</v>
      </c>
      <c r="B1031" s="257" t="s">
        <v>1915</v>
      </c>
      <c r="C1031" s="254"/>
      <c r="D1031" s="254"/>
      <c r="E1031" s="254"/>
      <c r="F1031" s="242">
        <f t="shared" ref="F1031:F1094" si="19">SUM(C1031+D1031+E1031)</f>
        <v>0</v>
      </c>
    </row>
    <row r="1032" hidden="1" spans="1:6">
      <c r="A1032" s="252" t="s">
        <v>1916</v>
      </c>
      <c r="B1032" s="257" t="s">
        <v>1917</v>
      </c>
      <c r="C1032" s="254"/>
      <c r="D1032" s="254"/>
      <c r="E1032" s="254"/>
      <c r="F1032" s="242">
        <f t="shared" si="19"/>
        <v>0</v>
      </c>
    </row>
    <row r="1033" hidden="1" spans="1:6">
      <c r="A1033" s="252" t="s">
        <v>1918</v>
      </c>
      <c r="B1033" s="257" t="s">
        <v>1919</v>
      </c>
      <c r="C1033" s="254"/>
      <c r="D1033" s="254"/>
      <c r="E1033" s="254"/>
      <c r="F1033" s="242">
        <f t="shared" si="19"/>
        <v>0</v>
      </c>
    </row>
    <row r="1034" hidden="1" spans="1:6">
      <c r="A1034" s="252" t="s">
        <v>1920</v>
      </c>
      <c r="B1034" s="257" t="s">
        <v>146</v>
      </c>
      <c r="C1034" s="254"/>
      <c r="D1034" s="254"/>
      <c r="E1034" s="254"/>
      <c r="F1034" s="242">
        <f t="shared" si="19"/>
        <v>0</v>
      </c>
    </row>
    <row r="1035" spans="1:6">
      <c r="A1035" s="252" t="s">
        <v>1921</v>
      </c>
      <c r="B1035" s="257" t="s">
        <v>1922</v>
      </c>
      <c r="C1035" s="254">
        <v>604</v>
      </c>
      <c r="D1035" s="254"/>
      <c r="E1035" s="254"/>
      <c r="F1035" s="242">
        <f t="shared" si="19"/>
        <v>604</v>
      </c>
    </row>
    <row r="1036" spans="1:6">
      <c r="A1036" s="252" t="s">
        <v>1923</v>
      </c>
      <c r="B1036" s="257" t="s">
        <v>1924</v>
      </c>
      <c r="C1036" s="254">
        <f>SUM(C1037:C1042)</f>
        <v>16</v>
      </c>
      <c r="D1036" s="254">
        <f>SUM(D1037:D1042)</f>
        <v>0</v>
      </c>
      <c r="E1036" s="254">
        <f>SUM(E1037:E1042)</f>
        <v>0</v>
      </c>
      <c r="F1036" s="242">
        <f t="shared" si="19"/>
        <v>16</v>
      </c>
    </row>
    <row r="1037" hidden="1" spans="1:6">
      <c r="A1037" s="252" t="s">
        <v>1925</v>
      </c>
      <c r="B1037" s="257" t="s">
        <v>128</v>
      </c>
      <c r="C1037" s="254"/>
      <c r="D1037" s="254"/>
      <c r="E1037" s="254"/>
      <c r="F1037" s="242">
        <f t="shared" si="19"/>
        <v>0</v>
      </c>
    </row>
    <row r="1038" hidden="1" spans="1:6">
      <c r="A1038" s="252" t="s">
        <v>1926</v>
      </c>
      <c r="B1038" s="257" t="s">
        <v>130</v>
      </c>
      <c r="C1038" s="254"/>
      <c r="D1038" s="254"/>
      <c r="E1038" s="254"/>
      <c r="F1038" s="242">
        <f t="shared" si="19"/>
        <v>0</v>
      </c>
    </row>
    <row r="1039" hidden="1" spans="1:6">
      <c r="A1039" s="252" t="s">
        <v>1927</v>
      </c>
      <c r="B1039" s="257" t="s">
        <v>132</v>
      </c>
      <c r="C1039" s="254"/>
      <c r="D1039" s="254"/>
      <c r="E1039" s="254"/>
      <c r="F1039" s="242">
        <f t="shared" si="19"/>
        <v>0</v>
      </c>
    </row>
    <row r="1040" hidden="1" spans="1:6">
      <c r="A1040" s="252" t="s">
        <v>1928</v>
      </c>
      <c r="B1040" s="257" t="s">
        <v>1929</v>
      </c>
      <c r="C1040" s="254"/>
      <c r="D1040" s="254"/>
      <c r="E1040" s="254"/>
      <c r="F1040" s="242">
        <f t="shared" si="19"/>
        <v>0</v>
      </c>
    </row>
    <row r="1041" hidden="1" spans="1:6">
      <c r="A1041" s="252" t="s">
        <v>1930</v>
      </c>
      <c r="B1041" s="257" t="s">
        <v>1931</v>
      </c>
      <c r="C1041" s="254"/>
      <c r="D1041" s="254"/>
      <c r="E1041" s="254"/>
      <c r="F1041" s="242">
        <f t="shared" si="19"/>
        <v>0</v>
      </c>
    </row>
    <row r="1042" spans="1:6">
      <c r="A1042" s="252" t="s">
        <v>1932</v>
      </c>
      <c r="B1042" s="257" t="s">
        <v>1933</v>
      </c>
      <c r="C1042" s="254">
        <v>16</v>
      </c>
      <c r="D1042" s="254"/>
      <c r="E1042" s="254"/>
      <c r="F1042" s="242">
        <f t="shared" si="19"/>
        <v>16</v>
      </c>
    </row>
    <row r="1043" spans="1:6">
      <c r="A1043" s="252" t="s">
        <v>1934</v>
      </c>
      <c r="B1043" s="257" t="s">
        <v>1935</v>
      </c>
      <c r="C1043" s="254">
        <f>SUM(C1044:C1050)</f>
        <v>441</v>
      </c>
      <c r="D1043" s="254">
        <f>SUM(D1044:D1050)</f>
        <v>0</v>
      </c>
      <c r="E1043" s="254">
        <f>SUM(E1044:E1050)</f>
        <v>0</v>
      </c>
      <c r="F1043" s="242">
        <f t="shared" si="19"/>
        <v>441</v>
      </c>
    </row>
    <row r="1044" hidden="1" spans="1:6">
      <c r="A1044" s="252" t="s">
        <v>1936</v>
      </c>
      <c r="B1044" s="257" t="s">
        <v>128</v>
      </c>
      <c r="C1044" s="254"/>
      <c r="D1044" s="254"/>
      <c r="E1044" s="254"/>
      <c r="F1044" s="242">
        <f t="shared" si="19"/>
        <v>0</v>
      </c>
    </row>
    <row r="1045" hidden="1" spans="1:6">
      <c r="A1045" s="252" t="s">
        <v>1937</v>
      </c>
      <c r="B1045" s="257" t="s">
        <v>130</v>
      </c>
      <c r="C1045" s="254"/>
      <c r="D1045" s="254"/>
      <c r="E1045" s="254"/>
      <c r="F1045" s="242">
        <f t="shared" si="19"/>
        <v>0</v>
      </c>
    </row>
    <row r="1046" hidden="1" spans="1:6">
      <c r="A1046" s="252" t="s">
        <v>1938</v>
      </c>
      <c r="B1046" s="257" t="s">
        <v>132</v>
      </c>
      <c r="C1046" s="254"/>
      <c r="D1046" s="254"/>
      <c r="E1046" s="254"/>
      <c r="F1046" s="242">
        <f t="shared" si="19"/>
        <v>0</v>
      </c>
    </row>
    <row r="1047" hidden="1" spans="1:6">
      <c r="A1047" s="252" t="s">
        <v>1939</v>
      </c>
      <c r="B1047" s="257" t="s">
        <v>1940</v>
      </c>
      <c r="C1047" s="254"/>
      <c r="D1047" s="254"/>
      <c r="E1047" s="254"/>
      <c r="F1047" s="242">
        <f t="shared" si="19"/>
        <v>0</v>
      </c>
    </row>
    <row r="1048" spans="1:6">
      <c r="A1048" s="252" t="s">
        <v>1941</v>
      </c>
      <c r="B1048" s="257" t="s">
        <v>1942</v>
      </c>
      <c r="C1048" s="254">
        <v>420</v>
      </c>
      <c r="D1048" s="254"/>
      <c r="E1048" s="254"/>
      <c r="F1048" s="242">
        <f t="shared" si="19"/>
        <v>420</v>
      </c>
    </row>
    <row r="1049" hidden="1" spans="1:6">
      <c r="A1049" s="252" t="s">
        <v>1943</v>
      </c>
      <c r="B1049" s="257" t="s">
        <v>1944</v>
      </c>
      <c r="C1049" s="254"/>
      <c r="D1049" s="254"/>
      <c r="E1049" s="254"/>
      <c r="F1049" s="242">
        <f t="shared" si="19"/>
        <v>0</v>
      </c>
    </row>
    <row r="1050" spans="1:6">
      <c r="A1050" s="252" t="s">
        <v>1945</v>
      </c>
      <c r="B1050" s="257" t="s">
        <v>1946</v>
      </c>
      <c r="C1050" s="254">
        <v>21</v>
      </c>
      <c r="D1050" s="254"/>
      <c r="E1050" s="254"/>
      <c r="F1050" s="242">
        <f t="shared" si="19"/>
        <v>21</v>
      </c>
    </row>
    <row r="1051" spans="1:6">
      <c r="A1051" s="252" t="s">
        <v>1947</v>
      </c>
      <c r="B1051" s="257" t="s">
        <v>1948</v>
      </c>
      <c r="C1051" s="254">
        <f>SUM(C1052:C1056)</f>
        <v>0</v>
      </c>
      <c r="D1051" s="254">
        <f>SUM(D1052:D1056)</f>
        <v>0</v>
      </c>
      <c r="E1051" s="254">
        <f>SUM(E1052:E1056)</f>
        <v>0</v>
      </c>
      <c r="F1051" s="242">
        <f t="shared" si="19"/>
        <v>0</v>
      </c>
    </row>
    <row r="1052" hidden="1" spans="1:6">
      <c r="A1052" s="252" t="s">
        <v>1949</v>
      </c>
      <c r="B1052" s="257" t="s">
        <v>1950</v>
      </c>
      <c r="C1052" s="254"/>
      <c r="D1052" s="254"/>
      <c r="E1052" s="254"/>
      <c r="F1052" s="242">
        <f t="shared" si="19"/>
        <v>0</v>
      </c>
    </row>
    <row r="1053" hidden="1" spans="1:6">
      <c r="A1053" s="252" t="s">
        <v>1951</v>
      </c>
      <c r="B1053" s="257" t="s">
        <v>1952</v>
      </c>
      <c r="C1053" s="254"/>
      <c r="D1053" s="254"/>
      <c r="E1053" s="254"/>
      <c r="F1053" s="242">
        <f t="shared" si="19"/>
        <v>0</v>
      </c>
    </row>
    <row r="1054" hidden="1" spans="1:6">
      <c r="A1054" s="252" t="s">
        <v>1953</v>
      </c>
      <c r="B1054" s="257" t="s">
        <v>1954</v>
      </c>
      <c r="C1054" s="254"/>
      <c r="D1054" s="254"/>
      <c r="E1054" s="254"/>
      <c r="F1054" s="242">
        <f t="shared" si="19"/>
        <v>0</v>
      </c>
    </row>
    <row r="1055" hidden="1" spans="1:6">
      <c r="A1055" s="252" t="s">
        <v>1955</v>
      </c>
      <c r="B1055" s="257" t="s">
        <v>1956</v>
      </c>
      <c r="C1055" s="254"/>
      <c r="D1055" s="254"/>
      <c r="E1055" s="254"/>
      <c r="F1055" s="242">
        <f t="shared" si="19"/>
        <v>0</v>
      </c>
    </row>
    <row r="1056" hidden="1" spans="1:6">
      <c r="A1056" s="252" t="s">
        <v>1957</v>
      </c>
      <c r="B1056" s="257" t="s">
        <v>1958</v>
      </c>
      <c r="C1056" s="254"/>
      <c r="D1056" s="254"/>
      <c r="E1056" s="254"/>
      <c r="F1056" s="242">
        <f t="shared" si="19"/>
        <v>0</v>
      </c>
    </row>
    <row r="1057" spans="1:6">
      <c r="A1057" s="252" t="s">
        <v>1959</v>
      </c>
      <c r="B1057" s="257" t="s">
        <v>1960</v>
      </c>
      <c r="C1057" s="254">
        <f>SUM(C1058,C1068,C1074)</f>
        <v>1145</v>
      </c>
      <c r="D1057" s="254">
        <f>SUM(D1058,D1068,D1074)</f>
        <v>0</v>
      </c>
      <c r="E1057" s="254">
        <f>SUM(E1058,E1068,E1074)</f>
        <v>0</v>
      </c>
      <c r="F1057" s="242">
        <f t="shared" si="19"/>
        <v>1145</v>
      </c>
    </row>
    <row r="1058" spans="1:6">
      <c r="A1058" s="252" t="s">
        <v>1961</v>
      </c>
      <c r="B1058" s="257" t="s">
        <v>1962</v>
      </c>
      <c r="C1058" s="254">
        <f>SUM(C1059:C1067)</f>
        <v>0</v>
      </c>
      <c r="D1058" s="254">
        <f>SUM(D1059:D1067)</f>
        <v>0</v>
      </c>
      <c r="E1058" s="254">
        <f>SUM(E1059:E1067)</f>
        <v>0</v>
      </c>
      <c r="F1058" s="242">
        <f t="shared" si="19"/>
        <v>0</v>
      </c>
    </row>
    <row r="1059" hidden="1" spans="1:6">
      <c r="A1059" s="252" t="s">
        <v>1963</v>
      </c>
      <c r="B1059" s="257" t="s">
        <v>128</v>
      </c>
      <c r="C1059" s="254"/>
      <c r="D1059" s="254"/>
      <c r="E1059" s="254"/>
      <c r="F1059" s="242">
        <f t="shared" si="19"/>
        <v>0</v>
      </c>
    </row>
    <row r="1060" hidden="1" spans="1:6">
      <c r="A1060" s="252" t="s">
        <v>1964</v>
      </c>
      <c r="B1060" s="257" t="s">
        <v>130</v>
      </c>
      <c r="C1060" s="254"/>
      <c r="D1060" s="254"/>
      <c r="E1060" s="254"/>
      <c r="F1060" s="242">
        <f t="shared" si="19"/>
        <v>0</v>
      </c>
    </row>
    <row r="1061" hidden="1" spans="1:6">
      <c r="A1061" s="252" t="s">
        <v>1965</v>
      </c>
      <c r="B1061" s="257" t="s">
        <v>132</v>
      </c>
      <c r="C1061" s="254"/>
      <c r="D1061" s="254"/>
      <c r="E1061" s="254"/>
      <c r="F1061" s="242">
        <f t="shared" si="19"/>
        <v>0</v>
      </c>
    </row>
    <row r="1062" hidden="1" spans="1:6">
      <c r="A1062" s="252" t="s">
        <v>1966</v>
      </c>
      <c r="B1062" s="257" t="s">
        <v>1967</v>
      </c>
      <c r="C1062" s="254"/>
      <c r="D1062" s="254"/>
      <c r="E1062" s="254"/>
      <c r="F1062" s="242">
        <f t="shared" si="19"/>
        <v>0</v>
      </c>
    </row>
    <row r="1063" hidden="1" spans="1:6">
      <c r="A1063" s="252" t="s">
        <v>1968</v>
      </c>
      <c r="B1063" s="257" t="s">
        <v>1969</v>
      </c>
      <c r="C1063" s="254"/>
      <c r="D1063" s="254"/>
      <c r="E1063" s="254"/>
      <c r="F1063" s="242">
        <f t="shared" si="19"/>
        <v>0</v>
      </c>
    </row>
    <row r="1064" hidden="1" spans="1:6">
      <c r="A1064" s="252" t="s">
        <v>1970</v>
      </c>
      <c r="B1064" s="257" t="s">
        <v>1971</v>
      </c>
      <c r="C1064" s="254"/>
      <c r="D1064" s="254"/>
      <c r="E1064" s="254"/>
      <c r="F1064" s="242">
        <f t="shared" si="19"/>
        <v>0</v>
      </c>
    </row>
    <row r="1065" hidden="1" spans="1:6">
      <c r="A1065" s="252" t="s">
        <v>1972</v>
      </c>
      <c r="B1065" s="257" t="s">
        <v>1973</v>
      </c>
      <c r="C1065" s="254"/>
      <c r="D1065" s="254"/>
      <c r="E1065" s="254"/>
      <c r="F1065" s="242">
        <f t="shared" si="19"/>
        <v>0</v>
      </c>
    </row>
    <row r="1066" hidden="1" spans="1:6">
      <c r="A1066" s="252" t="s">
        <v>1974</v>
      </c>
      <c r="B1066" s="257" t="s">
        <v>146</v>
      </c>
      <c r="C1066" s="254"/>
      <c r="D1066" s="254"/>
      <c r="E1066" s="254"/>
      <c r="F1066" s="242">
        <f t="shared" si="19"/>
        <v>0</v>
      </c>
    </row>
    <row r="1067" hidden="1" spans="1:6">
      <c r="A1067" s="252" t="s">
        <v>1975</v>
      </c>
      <c r="B1067" s="257" t="s">
        <v>1976</v>
      </c>
      <c r="C1067" s="254"/>
      <c r="D1067" s="254"/>
      <c r="E1067" s="254"/>
      <c r="F1067" s="242">
        <f t="shared" si="19"/>
        <v>0</v>
      </c>
    </row>
    <row r="1068" spans="1:6">
      <c r="A1068" s="252" t="s">
        <v>1977</v>
      </c>
      <c r="B1068" s="257" t="s">
        <v>1978</v>
      </c>
      <c r="C1068" s="254">
        <f>SUM(C1069:C1073)</f>
        <v>0</v>
      </c>
      <c r="D1068" s="254">
        <f>SUM(D1069:D1073)</f>
        <v>0</v>
      </c>
      <c r="E1068" s="254">
        <f>SUM(E1069:E1073)</f>
        <v>0</v>
      </c>
      <c r="F1068" s="242">
        <f t="shared" si="19"/>
        <v>0</v>
      </c>
    </row>
    <row r="1069" hidden="1" spans="1:6">
      <c r="A1069" s="252" t="s">
        <v>1979</v>
      </c>
      <c r="B1069" s="257" t="s">
        <v>128</v>
      </c>
      <c r="C1069" s="254"/>
      <c r="D1069" s="254"/>
      <c r="E1069" s="254"/>
      <c r="F1069" s="242">
        <f t="shared" si="19"/>
        <v>0</v>
      </c>
    </row>
    <row r="1070" hidden="1" spans="1:6">
      <c r="A1070" s="252" t="s">
        <v>1980</v>
      </c>
      <c r="B1070" s="257" t="s">
        <v>130</v>
      </c>
      <c r="C1070" s="254"/>
      <c r="D1070" s="254"/>
      <c r="E1070" s="254"/>
      <c r="F1070" s="242">
        <f t="shared" si="19"/>
        <v>0</v>
      </c>
    </row>
    <row r="1071" hidden="1" spans="1:6">
      <c r="A1071" s="252" t="s">
        <v>1981</v>
      </c>
      <c r="B1071" s="257" t="s">
        <v>132</v>
      </c>
      <c r="C1071" s="254"/>
      <c r="D1071" s="254"/>
      <c r="E1071" s="254"/>
      <c r="F1071" s="242">
        <f t="shared" si="19"/>
        <v>0</v>
      </c>
    </row>
    <row r="1072" hidden="1" spans="1:6">
      <c r="A1072" s="252" t="s">
        <v>1982</v>
      </c>
      <c r="B1072" s="257" t="s">
        <v>1983</v>
      </c>
      <c r="C1072" s="254"/>
      <c r="D1072" s="254"/>
      <c r="E1072" s="254"/>
      <c r="F1072" s="242">
        <f t="shared" si="19"/>
        <v>0</v>
      </c>
    </row>
    <row r="1073" hidden="1" spans="1:6">
      <c r="A1073" s="252" t="s">
        <v>1984</v>
      </c>
      <c r="B1073" s="257" t="s">
        <v>1985</v>
      </c>
      <c r="C1073" s="254"/>
      <c r="D1073" s="254"/>
      <c r="E1073" s="254"/>
      <c r="F1073" s="242">
        <f t="shared" si="19"/>
        <v>0</v>
      </c>
    </row>
    <row r="1074" spans="1:6">
      <c r="A1074" s="252" t="s">
        <v>1986</v>
      </c>
      <c r="B1074" s="257" t="s">
        <v>1987</v>
      </c>
      <c r="C1074" s="254">
        <f>SUM(C1075:C1076)</f>
        <v>1145</v>
      </c>
      <c r="D1074" s="254">
        <f>SUM(D1075:D1076)</f>
        <v>0</v>
      </c>
      <c r="E1074" s="254">
        <f>SUM(E1075:E1076)</f>
        <v>0</v>
      </c>
      <c r="F1074" s="242">
        <f t="shared" si="19"/>
        <v>1145</v>
      </c>
    </row>
    <row r="1075" hidden="1" spans="1:6">
      <c r="A1075" s="252" t="s">
        <v>1988</v>
      </c>
      <c r="B1075" s="257" t="s">
        <v>1989</v>
      </c>
      <c r="C1075" s="254"/>
      <c r="D1075" s="254"/>
      <c r="E1075" s="254"/>
      <c r="F1075" s="242">
        <f t="shared" si="19"/>
        <v>0</v>
      </c>
    </row>
    <row r="1076" spans="1:6">
      <c r="A1076" s="252" t="s">
        <v>1990</v>
      </c>
      <c r="B1076" s="257" t="s">
        <v>1991</v>
      </c>
      <c r="C1076" s="254">
        <v>1145</v>
      </c>
      <c r="D1076" s="254"/>
      <c r="E1076" s="254"/>
      <c r="F1076" s="242">
        <f t="shared" si="19"/>
        <v>1145</v>
      </c>
    </row>
    <row r="1077" spans="1:6">
      <c r="A1077" s="252" t="s">
        <v>1992</v>
      </c>
      <c r="B1077" s="257" t="s">
        <v>1993</v>
      </c>
      <c r="C1077" s="254">
        <f>SUM(C1078,C1085,C1095,C1101,C1104)</f>
        <v>0</v>
      </c>
      <c r="D1077" s="254">
        <f>SUM(D1078,D1085,D1095,D1101,D1104)</f>
        <v>0</v>
      </c>
      <c r="E1077" s="254">
        <f>SUM(E1078,E1085,E1095,E1101,E1104)</f>
        <v>0</v>
      </c>
      <c r="F1077" s="242">
        <f t="shared" si="19"/>
        <v>0</v>
      </c>
    </row>
    <row r="1078" spans="1:6">
      <c r="A1078" s="252" t="s">
        <v>1994</v>
      </c>
      <c r="B1078" s="257" t="s">
        <v>1995</v>
      </c>
      <c r="C1078" s="254">
        <f>SUM(C1079:C1084)</f>
        <v>0</v>
      </c>
      <c r="D1078" s="254">
        <f>SUM(D1079:D1084)</f>
        <v>0</v>
      </c>
      <c r="E1078" s="254">
        <f>SUM(E1079:E1084)</f>
        <v>0</v>
      </c>
      <c r="F1078" s="242">
        <f t="shared" si="19"/>
        <v>0</v>
      </c>
    </row>
    <row r="1079" hidden="1" spans="1:6">
      <c r="A1079" s="252" t="s">
        <v>1996</v>
      </c>
      <c r="B1079" s="257" t="s">
        <v>128</v>
      </c>
      <c r="C1079" s="254"/>
      <c r="D1079" s="254"/>
      <c r="E1079" s="254"/>
      <c r="F1079" s="242">
        <f t="shared" si="19"/>
        <v>0</v>
      </c>
    </row>
    <row r="1080" hidden="1" spans="1:6">
      <c r="A1080" s="252" t="s">
        <v>1997</v>
      </c>
      <c r="B1080" s="257" t="s">
        <v>130</v>
      </c>
      <c r="C1080" s="254"/>
      <c r="D1080" s="254"/>
      <c r="E1080" s="254"/>
      <c r="F1080" s="242">
        <f t="shared" si="19"/>
        <v>0</v>
      </c>
    </row>
    <row r="1081" hidden="1" spans="1:6">
      <c r="A1081" s="252" t="s">
        <v>1998</v>
      </c>
      <c r="B1081" s="257" t="s">
        <v>132</v>
      </c>
      <c r="C1081" s="254"/>
      <c r="D1081" s="254"/>
      <c r="E1081" s="254"/>
      <c r="F1081" s="242">
        <f t="shared" si="19"/>
        <v>0</v>
      </c>
    </row>
    <row r="1082" hidden="1" spans="1:6">
      <c r="A1082" s="252" t="s">
        <v>1999</v>
      </c>
      <c r="B1082" s="257" t="s">
        <v>2000</v>
      </c>
      <c r="C1082" s="254"/>
      <c r="D1082" s="254"/>
      <c r="E1082" s="254"/>
      <c r="F1082" s="242">
        <f t="shared" si="19"/>
        <v>0</v>
      </c>
    </row>
    <row r="1083" hidden="1" spans="1:6">
      <c r="A1083" s="252" t="s">
        <v>2001</v>
      </c>
      <c r="B1083" s="257" t="s">
        <v>146</v>
      </c>
      <c r="C1083" s="254"/>
      <c r="D1083" s="254"/>
      <c r="E1083" s="254"/>
      <c r="F1083" s="242">
        <f t="shared" si="19"/>
        <v>0</v>
      </c>
    </row>
    <row r="1084" hidden="1" spans="1:6">
      <c r="A1084" s="252" t="s">
        <v>2002</v>
      </c>
      <c r="B1084" s="257" t="s">
        <v>2003</v>
      </c>
      <c r="C1084" s="254"/>
      <c r="D1084" s="254"/>
      <c r="E1084" s="254"/>
      <c r="F1084" s="242">
        <f t="shared" si="19"/>
        <v>0</v>
      </c>
    </row>
    <row r="1085" spans="1:6">
      <c r="A1085" s="252" t="s">
        <v>2004</v>
      </c>
      <c r="B1085" s="257" t="s">
        <v>2005</v>
      </c>
      <c r="C1085" s="254">
        <f>SUM(C1086:C1094)</f>
        <v>0</v>
      </c>
      <c r="D1085" s="254">
        <f>SUM(D1086:D1094)</f>
        <v>0</v>
      </c>
      <c r="E1085" s="254">
        <f>SUM(E1086:E1094)</f>
        <v>0</v>
      </c>
      <c r="F1085" s="242">
        <f t="shared" si="19"/>
        <v>0</v>
      </c>
    </row>
    <row r="1086" hidden="1" spans="1:6">
      <c r="A1086" s="252" t="s">
        <v>2006</v>
      </c>
      <c r="B1086" s="257" t="s">
        <v>2007</v>
      </c>
      <c r="C1086" s="254"/>
      <c r="D1086" s="254"/>
      <c r="E1086" s="254"/>
      <c r="F1086" s="242">
        <f t="shared" si="19"/>
        <v>0</v>
      </c>
    </row>
    <row r="1087" hidden="1" spans="1:6">
      <c r="A1087" s="252" t="s">
        <v>2008</v>
      </c>
      <c r="B1087" s="257" t="s">
        <v>2009</v>
      </c>
      <c r="C1087" s="254"/>
      <c r="D1087" s="254"/>
      <c r="E1087" s="254"/>
      <c r="F1087" s="242">
        <f t="shared" si="19"/>
        <v>0</v>
      </c>
    </row>
    <row r="1088" hidden="1" spans="1:6">
      <c r="A1088" s="252" t="s">
        <v>2010</v>
      </c>
      <c r="B1088" s="257" t="s">
        <v>2011</v>
      </c>
      <c r="C1088" s="254"/>
      <c r="D1088" s="254"/>
      <c r="E1088" s="254"/>
      <c r="F1088" s="242">
        <f t="shared" si="19"/>
        <v>0</v>
      </c>
    </row>
    <row r="1089" hidden="1" spans="1:6">
      <c r="A1089" s="252" t="s">
        <v>2012</v>
      </c>
      <c r="B1089" s="257" t="s">
        <v>2013</v>
      </c>
      <c r="C1089" s="254"/>
      <c r="D1089" s="254"/>
      <c r="E1089" s="254"/>
      <c r="F1089" s="242">
        <f t="shared" si="19"/>
        <v>0</v>
      </c>
    </row>
    <row r="1090" hidden="1" spans="1:6">
      <c r="A1090" s="252" t="s">
        <v>2014</v>
      </c>
      <c r="B1090" s="257" t="s">
        <v>2015</v>
      </c>
      <c r="C1090" s="254"/>
      <c r="D1090" s="254"/>
      <c r="E1090" s="254"/>
      <c r="F1090" s="242">
        <f t="shared" si="19"/>
        <v>0</v>
      </c>
    </row>
    <row r="1091" hidden="1" spans="1:6">
      <c r="A1091" s="252" t="s">
        <v>2016</v>
      </c>
      <c r="B1091" s="257" t="s">
        <v>2017</v>
      </c>
      <c r="C1091" s="254"/>
      <c r="D1091" s="254"/>
      <c r="E1091" s="254"/>
      <c r="F1091" s="242">
        <f t="shared" si="19"/>
        <v>0</v>
      </c>
    </row>
    <row r="1092" hidden="1" spans="1:6">
      <c r="A1092" s="252" t="s">
        <v>2018</v>
      </c>
      <c r="B1092" s="257" t="s">
        <v>2019</v>
      </c>
      <c r="C1092" s="254"/>
      <c r="D1092" s="254"/>
      <c r="E1092" s="254"/>
      <c r="F1092" s="242">
        <f t="shared" si="19"/>
        <v>0</v>
      </c>
    </row>
    <row r="1093" hidden="1" spans="1:6">
      <c r="A1093" s="252" t="s">
        <v>2020</v>
      </c>
      <c r="B1093" s="257" t="s">
        <v>2021</v>
      </c>
      <c r="C1093" s="254"/>
      <c r="D1093" s="254"/>
      <c r="E1093" s="254"/>
      <c r="F1093" s="242">
        <f t="shared" si="19"/>
        <v>0</v>
      </c>
    </row>
    <row r="1094" hidden="1" spans="1:6">
      <c r="A1094" s="252" t="s">
        <v>2022</v>
      </c>
      <c r="B1094" s="257" t="s">
        <v>2023</v>
      </c>
      <c r="C1094" s="254"/>
      <c r="D1094" s="254"/>
      <c r="E1094" s="254"/>
      <c r="F1094" s="242">
        <f t="shared" si="19"/>
        <v>0</v>
      </c>
    </row>
    <row r="1095" spans="1:6">
      <c r="A1095" s="252" t="s">
        <v>2024</v>
      </c>
      <c r="B1095" s="257" t="s">
        <v>2025</v>
      </c>
      <c r="C1095" s="254">
        <f>SUM(C1096:C1100)</f>
        <v>0</v>
      </c>
      <c r="D1095" s="254">
        <f>SUM(D1096:D1100)</f>
        <v>0</v>
      </c>
      <c r="E1095" s="254">
        <f>SUM(E1096:E1100)</f>
        <v>0</v>
      </c>
      <c r="F1095" s="242">
        <f t="shared" ref="F1095:F1158" si="20">SUM(C1095+D1095+E1095)</f>
        <v>0</v>
      </c>
    </row>
    <row r="1096" hidden="1" spans="1:6">
      <c r="A1096" s="252" t="s">
        <v>2026</v>
      </c>
      <c r="B1096" s="257" t="s">
        <v>2027</v>
      </c>
      <c r="C1096" s="254"/>
      <c r="D1096" s="254"/>
      <c r="E1096" s="254"/>
      <c r="F1096" s="242">
        <f t="shared" si="20"/>
        <v>0</v>
      </c>
    </row>
    <row r="1097" hidden="1" spans="1:6">
      <c r="A1097" s="252" t="s">
        <v>2028</v>
      </c>
      <c r="B1097" s="258" t="s">
        <v>2029</v>
      </c>
      <c r="C1097" s="254"/>
      <c r="D1097" s="254"/>
      <c r="E1097" s="254"/>
      <c r="F1097" s="242">
        <f t="shared" si="20"/>
        <v>0</v>
      </c>
    </row>
    <row r="1098" hidden="1" spans="1:6">
      <c r="A1098" s="252" t="s">
        <v>2030</v>
      </c>
      <c r="B1098" s="257" t="s">
        <v>2031</v>
      </c>
      <c r="C1098" s="254"/>
      <c r="D1098" s="254"/>
      <c r="E1098" s="254"/>
      <c r="F1098" s="242">
        <f t="shared" si="20"/>
        <v>0</v>
      </c>
    </row>
    <row r="1099" hidden="1" spans="1:6">
      <c r="A1099" s="252" t="s">
        <v>2032</v>
      </c>
      <c r="B1099" s="257" t="s">
        <v>2033</v>
      </c>
      <c r="C1099" s="254"/>
      <c r="D1099" s="254"/>
      <c r="E1099" s="254"/>
      <c r="F1099" s="242">
        <f t="shared" si="20"/>
        <v>0</v>
      </c>
    </row>
    <row r="1100" hidden="1" spans="1:6">
      <c r="A1100" s="252" t="s">
        <v>2034</v>
      </c>
      <c r="B1100" s="257" t="s">
        <v>2035</v>
      </c>
      <c r="C1100" s="254"/>
      <c r="D1100" s="254"/>
      <c r="E1100" s="254"/>
      <c r="F1100" s="242">
        <f t="shared" si="20"/>
        <v>0</v>
      </c>
    </row>
    <row r="1101" spans="1:6">
      <c r="A1101" s="252" t="s">
        <v>2036</v>
      </c>
      <c r="B1101" s="257" t="s">
        <v>2037</v>
      </c>
      <c r="C1101" s="254">
        <f>SUM(C1102:C1103)</f>
        <v>0</v>
      </c>
      <c r="D1101" s="254">
        <f>SUM(D1102:D1103)</f>
        <v>0</v>
      </c>
      <c r="E1101" s="254">
        <f>SUM(E1102:E1103)</f>
        <v>0</v>
      </c>
      <c r="F1101" s="242">
        <f t="shared" si="20"/>
        <v>0</v>
      </c>
    </row>
    <row r="1102" hidden="1" spans="1:6">
      <c r="A1102" s="252" t="s">
        <v>2038</v>
      </c>
      <c r="B1102" s="257" t="s">
        <v>2039</v>
      </c>
      <c r="C1102" s="254"/>
      <c r="D1102" s="254"/>
      <c r="E1102" s="254"/>
      <c r="F1102" s="242">
        <f t="shared" si="20"/>
        <v>0</v>
      </c>
    </row>
    <row r="1103" hidden="1" spans="1:6">
      <c r="A1103" s="252" t="s">
        <v>2040</v>
      </c>
      <c r="B1103" s="257" t="s">
        <v>2041</v>
      </c>
      <c r="C1103" s="254"/>
      <c r="D1103" s="254"/>
      <c r="E1103" s="254"/>
      <c r="F1103" s="242">
        <f t="shared" si="20"/>
        <v>0</v>
      </c>
    </row>
    <row r="1104" spans="1:6">
      <c r="A1104" s="252" t="s">
        <v>2042</v>
      </c>
      <c r="B1104" s="257" t="s">
        <v>2043</v>
      </c>
      <c r="C1104" s="254">
        <f>SUM(C1105:C1106)</f>
        <v>0</v>
      </c>
      <c r="D1104" s="254">
        <f>SUM(D1105:D1106)</f>
        <v>0</v>
      </c>
      <c r="E1104" s="254">
        <f>SUM(E1105:E1106)</f>
        <v>0</v>
      </c>
      <c r="F1104" s="242">
        <f t="shared" si="20"/>
        <v>0</v>
      </c>
    </row>
    <row r="1105" hidden="1" spans="1:6">
      <c r="A1105" s="252" t="s">
        <v>2044</v>
      </c>
      <c r="B1105" s="257" t="s">
        <v>2045</v>
      </c>
      <c r="C1105" s="254"/>
      <c r="D1105" s="254"/>
      <c r="E1105" s="254"/>
      <c r="F1105" s="242">
        <f t="shared" si="20"/>
        <v>0</v>
      </c>
    </row>
    <row r="1106" hidden="1" spans="1:6">
      <c r="A1106" s="252" t="s">
        <v>2046</v>
      </c>
      <c r="B1106" s="257" t="s">
        <v>2047</v>
      </c>
      <c r="C1106" s="254"/>
      <c r="D1106" s="254"/>
      <c r="E1106" s="254"/>
      <c r="F1106" s="242">
        <f t="shared" si="20"/>
        <v>0</v>
      </c>
    </row>
    <row r="1107" spans="1:6">
      <c r="A1107" s="252" t="s">
        <v>2048</v>
      </c>
      <c r="B1107" s="257" t="s">
        <v>2049</v>
      </c>
      <c r="C1107" s="254">
        <f>SUM(C1108:C1116)</f>
        <v>0</v>
      </c>
      <c r="D1107" s="254">
        <f>SUM(D1108:D1116)</f>
        <v>0</v>
      </c>
      <c r="E1107" s="254">
        <f>SUM(E1108:E1116)</f>
        <v>0</v>
      </c>
      <c r="F1107" s="242">
        <f t="shared" si="20"/>
        <v>0</v>
      </c>
    </row>
    <row r="1108" hidden="1" spans="1:6">
      <c r="A1108" s="252" t="s">
        <v>2050</v>
      </c>
      <c r="B1108" s="257" t="s">
        <v>2051</v>
      </c>
      <c r="C1108" s="254"/>
      <c r="D1108" s="254"/>
      <c r="E1108" s="254"/>
      <c r="F1108" s="242">
        <f t="shared" si="20"/>
        <v>0</v>
      </c>
    </row>
    <row r="1109" hidden="1" spans="1:6">
      <c r="A1109" s="252" t="s">
        <v>2052</v>
      </c>
      <c r="B1109" s="257" t="s">
        <v>2053</v>
      </c>
      <c r="C1109" s="254"/>
      <c r="D1109" s="254"/>
      <c r="E1109" s="254"/>
      <c r="F1109" s="242">
        <f t="shared" si="20"/>
        <v>0</v>
      </c>
    </row>
    <row r="1110" hidden="1" spans="1:6">
      <c r="A1110" s="252" t="s">
        <v>2054</v>
      </c>
      <c r="B1110" s="257" t="s">
        <v>2055</v>
      </c>
      <c r="C1110" s="254"/>
      <c r="D1110" s="254"/>
      <c r="E1110" s="254"/>
      <c r="F1110" s="242">
        <f t="shared" si="20"/>
        <v>0</v>
      </c>
    </row>
    <row r="1111" hidden="1" spans="1:6">
      <c r="A1111" s="252" t="s">
        <v>2056</v>
      </c>
      <c r="B1111" s="257" t="s">
        <v>2057</v>
      </c>
      <c r="C1111" s="254"/>
      <c r="D1111" s="254"/>
      <c r="E1111" s="254"/>
      <c r="F1111" s="242">
        <f t="shared" si="20"/>
        <v>0</v>
      </c>
    </row>
    <row r="1112" hidden="1" spans="1:6">
      <c r="A1112" s="252" t="s">
        <v>2058</v>
      </c>
      <c r="B1112" s="257" t="s">
        <v>2059</v>
      </c>
      <c r="C1112" s="254"/>
      <c r="D1112" s="254"/>
      <c r="E1112" s="254"/>
      <c r="F1112" s="242">
        <f t="shared" si="20"/>
        <v>0</v>
      </c>
    </row>
    <row r="1113" hidden="1" spans="1:6">
      <c r="A1113" s="252" t="s">
        <v>2060</v>
      </c>
      <c r="B1113" s="257" t="s">
        <v>1562</v>
      </c>
      <c r="C1113" s="254"/>
      <c r="D1113" s="254"/>
      <c r="E1113" s="254"/>
      <c r="F1113" s="242">
        <f t="shared" si="20"/>
        <v>0</v>
      </c>
    </row>
    <row r="1114" hidden="1" spans="1:6">
      <c r="A1114" s="252" t="s">
        <v>2061</v>
      </c>
      <c r="B1114" s="257" t="s">
        <v>2062</v>
      </c>
      <c r="C1114" s="254"/>
      <c r="D1114" s="254"/>
      <c r="E1114" s="254"/>
      <c r="F1114" s="242">
        <f t="shared" si="20"/>
        <v>0</v>
      </c>
    </row>
    <row r="1115" hidden="1" spans="1:6">
      <c r="A1115" s="252" t="s">
        <v>2063</v>
      </c>
      <c r="B1115" s="257" t="s">
        <v>2064</v>
      </c>
      <c r="C1115" s="254"/>
      <c r="D1115" s="254"/>
      <c r="E1115" s="254"/>
      <c r="F1115" s="242">
        <f t="shared" si="20"/>
        <v>0</v>
      </c>
    </row>
    <row r="1116" hidden="1" spans="1:6">
      <c r="A1116" s="252" t="s">
        <v>2065</v>
      </c>
      <c r="B1116" s="257" t="s">
        <v>2066</v>
      </c>
      <c r="C1116" s="254"/>
      <c r="D1116" s="254"/>
      <c r="E1116" s="254"/>
      <c r="F1116" s="242">
        <f t="shared" si="20"/>
        <v>0</v>
      </c>
    </row>
    <row r="1117" spans="1:6">
      <c r="A1117" s="252" t="s">
        <v>2067</v>
      </c>
      <c r="B1117" s="257" t="s">
        <v>2068</v>
      </c>
      <c r="C1117" s="254">
        <f>SUM(C1118,C1145,C1160)</f>
        <v>5</v>
      </c>
      <c r="D1117" s="254">
        <f>SUM(D1118,D1145,D1160)</f>
        <v>0</v>
      </c>
      <c r="E1117" s="254">
        <f>SUM(E1118,E1145,E1160)</f>
        <v>0</v>
      </c>
      <c r="F1117" s="242">
        <f t="shared" si="20"/>
        <v>5</v>
      </c>
    </row>
    <row r="1118" spans="1:6">
      <c r="A1118" s="252" t="s">
        <v>2069</v>
      </c>
      <c r="B1118" s="257" t="s">
        <v>2070</v>
      </c>
      <c r="C1118" s="254">
        <f>SUM(C1119:C1144)</f>
        <v>5</v>
      </c>
      <c r="D1118" s="254">
        <f>SUM(D1119:D1144)</f>
        <v>0</v>
      </c>
      <c r="E1118" s="254">
        <f>SUM(E1119:E1144)</f>
        <v>0</v>
      </c>
      <c r="F1118" s="242">
        <f t="shared" si="20"/>
        <v>5</v>
      </c>
    </row>
    <row r="1119" hidden="1" spans="1:6">
      <c r="A1119" s="252" t="s">
        <v>2071</v>
      </c>
      <c r="B1119" s="257" t="s">
        <v>128</v>
      </c>
      <c r="C1119" s="254"/>
      <c r="D1119" s="254"/>
      <c r="E1119" s="254"/>
      <c r="F1119" s="242">
        <f t="shared" si="20"/>
        <v>0</v>
      </c>
    </row>
    <row r="1120" hidden="1" spans="1:6">
      <c r="A1120" s="252" t="s">
        <v>2072</v>
      </c>
      <c r="B1120" s="257" t="s">
        <v>130</v>
      </c>
      <c r="C1120" s="254"/>
      <c r="D1120" s="254"/>
      <c r="E1120" s="254"/>
      <c r="F1120" s="242">
        <f t="shared" si="20"/>
        <v>0</v>
      </c>
    </row>
    <row r="1121" hidden="1" spans="1:6">
      <c r="A1121" s="252" t="s">
        <v>2073</v>
      </c>
      <c r="B1121" s="257" t="s">
        <v>132</v>
      </c>
      <c r="C1121" s="254"/>
      <c r="D1121" s="254"/>
      <c r="E1121" s="254"/>
      <c r="F1121" s="242">
        <f t="shared" si="20"/>
        <v>0</v>
      </c>
    </row>
    <row r="1122" hidden="1" spans="1:6">
      <c r="A1122" s="252" t="s">
        <v>2074</v>
      </c>
      <c r="B1122" s="257" t="s">
        <v>2075</v>
      </c>
      <c r="C1122" s="254"/>
      <c r="D1122" s="254"/>
      <c r="E1122" s="254"/>
      <c r="F1122" s="242">
        <f t="shared" si="20"/>
        <v>0</v>
      </c>
    </row>
    <row r="1123" hidden="1" spans="1:6">
      <c r="A1123" s="252" t="s">
        <v>2076</v>
      </c>
      <c r="B1123" s="257" t="s">
        <v>2077</v>
      </c>
      <c r="C1123" s="254"/>
      <c r="D1123" s="254"/>
      <c r="E1123" s="254"/>
      <c r="F1123" s="242">
        <f t="shared" si="20"/>
        <v>0</v>
      </c>
    </row>
    <row r="1124" hidden="1" spans="1:6">
      <c r="A1124" s="252" t="s">
        <v>2078</v>
      </c>
      <c r="B1124" s="257" t="s">
        <v>2079</v>
      </c>
      <c r="C1124" s="254"/>
      <c r="D1124" s="254"/>
      <c r="E1124" s="254"/>
      <c r="F1124" s="242">
        <f t="shared" si="20"/>
        <v>0</v>
      </c>
    </row>
    <row r="1125" hidden="1" spans="1:6">
      <c r="A1125" s="252" t="s">
        <v>2080</v>
      </c>
      <c r="B1125" s="257" t="s">
        <v>2081</v>
      </c>
      <c r="C1125" s="254"/>
      <c r="D1125" s="254"/>
      <c r="E1125" s="254"/>
      <c r="F1125" s="242">
        <f t="shared" si="20"/>
        <v>0</v>
      </c>
    </row>
    <row r="1126" hidden="1" spans="1:6">
      <c r="A1126" s="252" t="s">
        <v>2082</v>
      </c>
      <c r="B1126" s="257" t="s">
        <v>2083</v>
      </c>
      <c r="C1126" s="254"/>
      <c r="D1126" s="254"/>
      <c r="E1126" s="254"/>
      <c r="F1126" s="242">
        <f t="shared" si="20"/>
        <v>0</v>
      </c>
    </row>
    <row r="1127" hidden="1" spans="1:6">
      <c r="A1127" s="252" t="s">
        <v>2084</v>
      </c>
      <c r="B1127" s="257" t="s">
        <v>2085</v>
      </c>
      <c r="C1127" s="254"/>
      <c r="D1127" s="254"/>
      <c r="E1127" s="254"/>
      <c r="F1127" s="242">
        <f t="shared" si="20"/>
        <v>0</v>
      </c>
    </row>
    <row r="1128" hidden="1" spans="1:6">
      <c r="A1128" s="252" t="s">
        <v>2086</v>
      </c>
      <c r="B1128" s="257" t="s">
        <v>2087</v>
      </c>
      <c r="C1128" s="254"/>
      <c r="D1128" s="254"/>
      <c r="E1128" s="254"/>
      <c r="F1128" s="242">
        <f t="shared" si="20"/>
        <v>0</v>
      </c>
    </row>
    <row r="1129" hidden="1" spans="1:6">
      <c r="A1129" s="252" t="s">
        <v>2088</v>
      </c>
      <c r="B1129" s="257" t="s">
        <v>2089</v>
      </c>
      <c r="C1129" s="254"/>
      <c r="D1129" s="254"/>
      <c r="E1129" s="254"/>
      <c r="F1129" s="242">
        <f t="shared" si="20"/>
        <v>0</v>
      </c>
    </row>
    <row r="1130" hidden="1" spans="1:6">
      <c r="A1130" s="252" t="s">
        <v>2090</v>
      </c>
      <c r="B1130" s="257" t="s">
        <v>2091</v>
      </c>
      <c r="C1130" s="254"/>
      <c r="D1130" s="254"/>
      <c r="E1130" s="254"/>
      <c r="F1130" s="242">
        <f t="shared" si="20"/>
        <v>0</v>
      </c>
    </row>
    <row r="1131" hidden="1" spans="1:6">
      <c r="A1131" s="252" t="s">
        <v>2092</v>
      </c>
      <c r="B1131" s="257" t="s">
        <v>2093</v>
      </c>
      <c r="C1131" s="254"/>
      <c r="D1131" s="254"/>
      <c r="E1131" s="254"/>
      <c r="F1131" s="242">
        <f t="shared" si="20"/>
        <v>0</v>
      </c>
    </row>
    <row r="1132" hidden="1" spans="1:6">
      <c r="A1132" s="252" t="s">
        <v>2094</v>
      </c>
      <c r="B1132" s="257" t="s">
        <v>2095</v>
      </c>
      <c r="C1132" s="254"/>
      <c r="D1132" s="254"/>
      <c r="E1132" s="254"/>
      <c r="F1132" s="242">
        <f t="shared" si="20"/>
        <v>0</v>
      </c>
    </row>
    <row r="1133" hidden="1" spans="1:6">
      <c r="A1133" s="252" t="s">
        <v>2096</v>
      </c>
      <c r="B1133" s="257" t="s">
        <v>2097</v>
      </c>
      <c r="C1133" s="254"/>
      <c r="D1133" s="254"/>
      <c r="E1133" s="254"/>
      <c r="F1133" s="242">
        <f t="shared" si="20"/>
        <v>0</v>
      </c>
    </row>
    <row r="1134" hidden="1" spans="1:6">
      <c r="A1134" s="252" t="s">
        <v>2098</v>
      </c>
      <c r="B1134" s="257" t="s">
        <v>2099</v>
      </c>
      <c r="C1134" s="254"/>
      <c r="D1134" s="254"/>
      <c r="E1134" s="254"/>
      <c r="F1134" s="242">
        <f t="shared" si="20"/>
        <v>0</v>
      </c>
    </row>
    <row r="1135" hidden="1" spans="1:6">
      <c r="A1135" s="252" t="s">
        <v>2100</v>
      </c>
      <c r="B1135" s="257" t="s">
        <v>2101</v>
      </c>
      <c r="C1135" s="254"/>
      <c r="D1135" s="254"/>
      <c r="E1135" s="254"/>
      <c r="F1135" s="242">
        <f t="shared" si="20"/>
        <v>0</v>
      </c>
    </row>
    <row r="1136" hidden="1" spans="1:6">
      <c r="A1136" s="252" t="s">
        <v>2102</v>
      </c>
      <c r="B1136" s="257" t="s">
        <v>2103</v>
      </c>
      <c r="C1136" s="254"/>
      <c r="D1136" s="254"/>
      <c r="E1136" s="254"/>
      <c r="F1136" s="242">
        <f t="shared" si="20"/>
        <v>0</v>
      </c>
    </row>
    <row r="1137" hidden="1" spans="1:6">
      <c r="A1137" s="252" t="s">
        <v>2104</v>
      </c>
      <c r="B1137" s="257" t="s">
        <v>2105</v>
      </c>
      <c r="C1137" s="254"/>
      <c r="D1137" s="254"/>
      <c r="E1137" s="254"/>
      <c r="F1137" s="242">
        <f t="shared" si="20"/>
        <v>0</v>
      </c>
    </row>
    <row r="1138" hidden="1" spans="1:6">
      <c r="A1138" s="252" t="s">
        <v>2106</v>
      </c>
      <c r="B1138" s="257" t="s">
        <v>2107</v>
      </c>
      <c r="C1138" s="254"/>
      <c r="D1138" s="254"/>
      <c r="E1138" s="254"/>
      <c r="F1138" s="242">
        <f t="shared" si="20"/>
        <v>0</v>
      </c>
    </row>
    <row r="1139" hidden="1" spans="1:6">
      <c r="A1139" s="252" t="s">
        <v>2108</v>
      </c>
      <c r="B1139" s="257" t="s">
        <v>2109</v>
      </c>
      <c r="C1139" s="254"/>
      <c r="D1139" s="254"/>
      <c r="E1139" s="254"/>
      <c r="F1139" s="242">
        <f t="shared" si="20"/>
        <v>0</v>
      </c>
    </row>
    <row r="1140" hidden="1" spans="1:6">
      <c r="A1140" s="252" t="s">
        <v>2110</v>
      </c>
      <c r="B1140" s="257" t="s">
        <v>2111</v>
      </c>
      <c r="C1140" s="254"/>
      <c r="D1140" s="254"/>
      <c r="E1140" s="254"/>
      <c r="F1140" s="242">
        <f t="shared" si="20"/>
        <v>0</v>
      </c>
    </row>
    <row r="1141" spans="1:6">
      <c r="A1141" s="252" t="s">
        <v>2112</v>
      </c>
      <c r="B1141" s="257" t="s">
        <v>2113</v>
      </c>
      <c r="C1141" s="254">
        <v>5</v>
      </c>
      <c r="D1141" s="254"/>
      <c r="E1141" s="254"/>
      <c r="F1141" s="242">
        <f t="shared" si="20"/>
        <v>5</v>
      </c>
    </row>
    <row r="1142" hidden="1" spans="1:6">
      <c r="A1142" s="252" t="s">
        <v>2114</v>
      </c>
      <c r="B1142" s="257" t="s">
        <v>2115</v>
      </c>
      <c r="C1142" s="254"/>
      <c r="D1142" s="254"/>
      <c r="E1142" s="254"/>
      <c r="F1142" s="242">
        <f t="shared" si="20"/>
        <v>0</v>
      </c>
    </row>
    <row r="1143" hidden="1" spans="1:6">
      <c r="A1143" s="252" t="s">
        <v>2116</v>
      </c>
      <c r="B1143" s="257" t="s">
        <v>146</v>
      </c>
      <c r="C1143" s="254"/>
      <c r="D1143" s="254"/>
      <c r="E1143" s="254"/>
      <c r="F1143" s="242">
        <f t="shared" si="20"/>
        <v>0</v>
      </c>
    </row>
    <row r="1144" hidden="1" spans="1:6">
      <c r="A1144" s="252" t="s">
        <v>2117</v>
      </c>
      <c r="B1144" s="257" t="s">
        <v>2118</v>
      </c>
      <c r="C1144" s="254"/>
      <c r="D1144" s="254"/>
      <c r="E1144" s="254"/>
      <c r="F1144" s="242">
        <f t="shared" si="20"/>
        <v>0</v>
      </c>
    </row>
    <row r="1145" spans="1:6">
      <c r="A1145" s="252" t="s">
        <v>2119</v>
      </c>
      <c r="B1145" s="257" t="s">
        <v>2120</v>
      </c>
      <c r="C1145" s="254">
        <f>SUM(C1146:C1159)</f>
        <v>0</v>
      </c>
      <c r="D1145" s="254">
        <f>SUM(D1146:D1159)</f>
        <v>0</v>
      </c>
      <c r="E1145" s="254">
        <f>SUM(E1146:E1159)</f>
        <v>0</v>
      </c>
      <c r="F1145" s="242">
        <f t="shared" si="20"/>
        <v>0</v>
      </c>
    </row>
    <row r="1146" hidden="1" spans="1:6">
      <c r="A1146" s="252" t="s">
        <v>2121</v>
      </c>
      <c r="B1146" s="257" t="s">
        <v>128</v>
      </c>
      <c r="C1146" s="254"/>
      <c r="D1146" s="254"/>
      <c r="E1146" s="254"/>
      <c r="F1146" s="242">
        <f t="shared" si="20"/>
        <v>0</v>
      </c>
    </row>
    <row r="1147" hidden="1" spans="1:6">
      <c r="A1147" s="252" t="s">
        <v>2122</v>
      </c>
      <c r="B1147" s="257" t="s">
        <v>130</v>
      </c>
      <c r="C1147" s="254"/>
      <c r="D1147" s="254"/>
      <c r="E1147" s="254"/>
      <c r="F1147" s="242">
        <f t="shared" si="20"/>
        <v>0</v>
      </c>
    </row>
    <row r="1148" hidden="1" spans="1:6">
      <c r="A1148" s="252" t="s">
        <v>2123</v>
      </c>
      <c r="B1148" s="257" t="s">
        <v>132</v>
      </c>
      <c r="C1148" s="254"/>
      <c r="D1148" s="254"/>
      <c r="E1148" s="254"/>
      <c r="F1148" s="242">
        <f t="shared" si="20"/>
        <v>0</v>
      </c>
    </row>
    <row r="1149" hidden="1" spans="1:6">
      <c r="A1149" s="252" t="s">
        <v>2124</v>
      </c>
      <c r="B1149" s="257" t="s">
        <v>2125</v>
      </c>
      <c r="C1149" s="254"/>
      <c r="D1149" s="254"/>
      <c r="E1149" s="254"/>
      <c r="F1149" s="242">
        <f t="shared" si="20"/>
        <v>0</v>
      </c>
    </row>
    <row r="1150" hidden="1" spans="1:6">
      <c r="A1150" s="252" t="s">
        <v>2126</v>
      </c>
      <c r="B1150" s="257" t="s">
        <v>2127</v>
      </c>
      <c r="C1150" s="254"/>
      <c r="D1150" s="254"/>
      <c r="E1150" s="254"/>
      <c r="F1150" s="242">
        <f t="shared" si="20"/>
        <v>0</v>
      </c>
    </row>
    <row r="1151" hidden="1" spans="1:6">
      <c r="A1151" s="252" t="s">
        <v>2128</v>
      </c>
      <c r="B1151" s="257" t="s">
        <v>2129</v>
      </c>
      <c r="C1151" s="254"/>
      <c r="D1151" s="254"/>
      <c r="E1151" s="254"/>
      <c r="F1151" s="242">
        <f t="shared" si="20"/>
        <v>0</v>
      </c>
    </row>
    <row r="1152" hidden="1" spans="1:6">
      <c r="A1152" s="252" t="s">
        <v>2130</v>
      </c>
      <c r="B1152" s="257" t="s">
        <v>2131</v>
      </c>
      <c r="C1152" s="254"/>
      <c r="D1152" s="254"/>
      <c r="E1152" s="254"/>
      <c r="F1152" s="242">
        <f t="shared" si="20"/>
        <v>0</v>
      </c>
    </row>
    <row r="1153" hidden="1" spans="1:6">
      <c r="A1153" s="252" t="s">
        <v>2132</v>
      </c>
      <c r="B1153" s="257" t="s">
        <v>2133</v>
      </c>
      <c r="C1153" s="254"/>
      <c r="D1153" s="254"/>
      <c r="E1153" s="254"/>
      <c r="F1153" s="242">
        <f t="shared" si="20"/>
        <v>0</v>
      </c>
    </row>
    <row r="1154" hidden="1" spans="1:6">
      <c r="A1154" s="252" t="s">
        <v>2134</v>
      </c>
      <c r="B1154" s="257" t="s">
        <v>2135</v>
      </c>
      <c r="C1154" s="254"/>
      <c r="D1154" s="254"/>
      <c r="E1154" s="254"/>
      <c r="F1154" s="242">
        <f t="shared" si="20"/>
        <v>0</v>
      </c>
    </row>
    <row r="1155" hidden="1" spans="1:6">
      <c r="A1155" s="252" t="s">
        <v>2136</v>
      </c>
      <c r="B1155" s="257" t="s">
        <v>2137</v>
      </c>
      <c r="C1155" s="254"/>
      <c r="D1155" s="254"/>
      <c r="E1155" s="254"/>
      <c r="F1155" s="242">
        <f t="shared" si="20"/>
        <v>0</v>
      </c>
    </row>
    <row r="1156" hidden="1" spans="1:6">
      <c r="A1156" s="252" t="s">
        <v>2138</v>
      </c>
      <c r="B1156" s="257" t="s">
        <v>2139</v>
      </c>
      <c r="C1156" s="254"/>
      <c r="D1156" s="254"/>
      <c r="E1156" s="254"/>
      <c r="F1156" s="242">
        <f t="shared" si="20"/>
        <v>0</v>
      </c>
    </row>
    <row r="1157" hidden="1" spans="1:6">
      <c r="A1157" s="252" t="s">
        <v>2140</v>
      </c>
      <c r="B1157" s="257" t="s">
        <v>2141</v>
      </c>
      <c r="C1157" s="254"/>
      <c r="D1157" s="254"/>
      <c r="E1157" s="254"/>
      <c r="F1157" s="242">
        <f t="shared" si="20"/>
        <v>0</v>
      </c>
    </row>
    <row r="1158" hidden="1" spans="1:6">
      <c r="A1158" s="252" t="s">
        <v>2142</v>
      </c>
      <c r="B1158" s="257" t="s">
        <v>2143</v>
      </c>
      <c r="C1158" s="254"/>
      <c r="D1158" s="254"/>
      <c r="E1158" s="254"/>
      <c r="F1158" s="242">
        <f t="shared" si="20"/>
        <v>0</v>
      </c>
    </row>
    <row r="1159" hidden="1" spans="1:6">
      <c r="A1159" s="252" t="s">
        <v>2144</v>
      </c>
      <c r="B1159" s="257" t="s">
        <v>2145</v>
      </c>
      <c r="C1159" s="254"/>
      <c r="D1159" s="254"/>
      <c r="E1159" s="254"/>
      <c r="F1159" s="242">
        <f t="shared" ref="F1159:F1222" si="21">SUM(C1159+D1159+E1159)</f>
        <v>0</v>
      </c>
    </row>
    <row r="1160" spans="1:6">
      <c r="A1160" s="252" t="s">
        <v>2146</v>
      </c>
      <c r="B1160" s="257" t="s">
        <v>2147</v>
      </c>
      <c r="C1160" s="254">
        <f>SUM(C1161)</f>
        <v>0</v>
      </c>
      <c r="D1160" s="254">
        <f>SUM(D1161)</f>
        <v>0</v>
      </c>
      <c r="E1160" s="254">
        <f>SUM(E1161)</f>
        <v>0</v>
      </c>
      <c r="F1160" s="242">
        <f t="shared" si="21"/>
        <v>0</v>
      </c>
    </row>
    <row r="1161" hidden="1" spans="1:6">
      <c r="A1161" s="252" t="s">
        <v>2148</v>
      </c>
      <c r="B1161" s="257" t="s">
        <v>2149</v>
      </c>
      <c r="C1161" s="254"/>
      <c r="D1161" s="254"/>
      <c r="E1161" s="254"/>
      <c r="F1161" s="242">
        <f t="shared" si="21"/>
        <v>0</v>
      </c>
    </row>
    <row r="1162" spans="1:6">
      <c r="A1162" s="252" t="s">
        <v>2150</v>
      </c>
      <c r="B1162" s="257" t="s">
        <v>2151</v>
      </c>
      <c r="C1162" s="254">
        <f>SUM(C1163,C1175,C1179)</f>
        <v>38414</v>
      </c>
      <c r="D1162" s="254">
        <f>SUM(D1163,D1175,D1179)</f>
        <v>0</v>
      </c>
      <c r="E1162" s="254">
        <f>SUM(E1163,E1175,E1179)</f>
        <v>0</v>
      </c>
      <c r="F1162" s="242">
        <f t="shared" si="21"/>
        <v>38414</v>
      </c>
    </row>
    <row r="1163" spans="1:6">
      <c r="A1163" s="252" t="s">
        <v>2152</v>
      </c>
      <c r="B1163" s="257" t="s">
        <v>2153</v>
      </c>
      <c r="C1163" s="254">
        <f>SUM(C1164:C1174)</f>
        <v>9277</v>
      </c>
      <c r="D1163" s="254">
        <f>SUM(D1164:D1174)</f>
        <v>0</v>
      </c>
      <c r="E1163" s="254">
        <f>SUM(E1164:E1174)</f>
        <v>0</v>
      </c>
      <c r="F1163" s="242">
        <f t="shared" si="21"/>
        <v>9277</v>
      </c>
    </row>
    <row r="1164" hidden="1" spans="1:6">
      <c r="A1164" s="252" t="s">
        <v>2154</v>
      </c>
      <c r="B1164" s="257" t="s">
        <v>2155</v>
      </c>
      <c r="C1164" s="254"/>
      <c r="D1164" s="254"/>
      <c r="E1164" s="254"/>
      <c r="F1164" s="242">
        <f t="shared" si="21"/>
        <v>0</v>
      </c>
    </row>
    <row r="1165" hidden="1" spans="1:6">
      <c r="A1165" s="252" t="s">
        <v>2156</v>
      </c>
      <c r="B1165" s="257" t="s">
        <v>2157</v>
      </c>
      <c r="C1165" s="254"/>
      <c r="D1165" s="254"/>
      <c r="E1165" s="254"/>
      <c r="F1165" s="242">
        <f t="shared" si="21"/>
        <v>0</v>
      </c>
    </row>
    <row r="1166" hidden="1" spans="1:6">
      <c r="A1166" s="252" t="s">
        <v>2158</v>
      </c>
      <c r="B1166" s="257" t="s">
        <v>2159</v>
      </c>
      <c r="C1166" s="254"/>
      <c r="D1166" s="254"/>
      <c r="E1166" s="254"/>
      <c r="F1166" s="242">
        <f t="shared" si="21"/>
        <v>0</v>
      </c>
    </row>
    <row r="1167" hidden="1" spans="1:6">
      <c r="A1167" s="252" t="s">
        <v>2160</v>
      </c>
      <c r="B1167" s="257" t="s">
        <v>2161</v>
      </c>
      <c r="C1167" s="254"/>
      <c r="D1167" s="254"/>
      <c r="E1167" s="254"/>
      <c r="F1167" s="242">
        <f t="shared" si="21"/>
        <v>0</v>
      </c>
    </row>
    <row r="1168" hidden="1" spans="1:6">
      <c r="A1168" s="252" t="s">
        <v>2162</v>
      </c>
      <c r="B1168" s="257" t="s">
        <v>2163</v>
      </c>
      <c r="C1168" s="254"/>
      <c r="D1168" s="254"/>
      <c r="E1168" s="254"/>
      <c r="F1168" s="242">
        <f t="shared" si="21"/>
        <v>0</v>
      </c>
    </row>
    <row r="1169" hidden="1" spans="1:6">
      <c r="A1169" s="252" t="s">
        <v>2164</v>
      </c>
      <c r="B1169" s="257" t="s">
        <v>2165</v>
      </c>
      <c r="C1169" s="254"/>
      <c r="D1169" s="254"/>
      <c r="E1169" s="254"/>
      <c r="F1169" s="242">
        <f t="shared" si="21"/>
        <v>0</v>
      </c>
    </row>
    <row r="1170" hidden="1" spans="1:6">
      <c r="A1170" s="252" t="s">
        <v>2166</v>
      </c>
      <c r="B1170" s="257" t="s">
        <v>2167</v>
      </c>
      <c r="C1170" s="254"/>
      <c r="D1170" s="254"/>
      <c r="E1170" s="254"/>
      <c r="F1170" s="242">
        <f t="shared" si="21"/>
        <v>0</v>
      </c>
    </row>
    <row r="1171" spans="1:6">
      <c r="A1171" s="252" t="s">
        <v>2168</v>
      </c>
      <c r="B1171" s="257" t="s">
        <v>2169</v>
      </c>
      <c r="C1171" s="254">
        <v>9277</v>
      </c>
      <c r="D1171" s="254"/>
      <c r="E1171" s="254"/>
      <c r="F1171" s="242">
        <f t="shared" si="21"/>
        <v>9277</v>
      </c>
    </row>
    <row r="1172" hidden="1" spans="1:6">
      <c r="A1172" s="252" t="s">
        <v>2170</v>
      </c>
      <c r="B1172" s="257" t="s">
        <v>2171</v>
      </c>
      <c r="C1172" s="254"/>
      <c r="D1172" s="254"/>
      <c r="E1172" s="254"/>
      <c r="F1172" s="242">
        <f t="shared" si="21"/>
        <v>0</v>
      </c>
    </row>
    <row r="1173" hidden="1" spans="1:6">
      <c r="A1173" s="252" t="s">
        <v>2172</v>
      </c>
      <c r="B1173" s="257" t="s">
        <v>2173</v>
      </c>
      <c r="C1173" s="254"/>
      <c r="D1173" s="254"/>
      <c r="E1173" s="254"/>
      <c r="F1173" s="242">
        <f t="shared" si="21"/>
        <v>0</v>
      </c>
    </row>
    <row r="1174" hidden="1" spans="1:6">
      <c r="A1174" s="252" t="s">
        <v>2174</v>
      </c>
      <c r="B1174" s="257" t="s">
        <v>2175</v>
      </c>
      <c r="C1174" s="254"/>
      <c r="D1174" s="254"/>
      <c r="E1174" s="254"/>
      <c r="F1174" s="242">
        <f t="shared" si="21"/>
        <v>0</v>
      </c>
    </row>
    <row r="1175" spans="1:6">
      <c r="A1175" s="252" t="s">
        <v>2176</v>
      </c>
      <c r="B1175" s="257" t="s">
        <v>2177</v>
      </c>
      <c r="C1175" s="254">
        <f>SUM(C1176:C1178)</f>
        <v>29137</v>
      </c>
      <c r="D1175" s="254">
        <f>SUM(D1176:D1178)</f>
        <v>0</v>
      </c>
      <c r="E1175" s="254">
        <f>SUM(E1176:E1178)</f>
        <v>0</v>
      </c>
      <c r="F1175" s="242">
        <f t="shared" si="21"/>
        <v>29137</v>
      </c>
    </row>
    <row r="1176" spans="1:6">
      <c r="A1176" s="252" t="s">
        <v>2178</v>
      </c>
      <c r="B1176" s="257" t="s">
        <v>2179</v>
      </c>
      <c r="C1176" s="254">
        <v>12032</v>
      </c>
      <c r="D1176" s="254"/>
      <c r="E1176" s="254"/>
      <c r="F1176" s="242">
        <f t="shared" si="21"/>
        <v>12032</v>
      </c>
    </row>
    <row r="1177" hidden="1" spans="1:6">
      <c r="A1177" s="252" t="s">
        <v>2180</v>
      </c>
      <c r="B1177" s="257" t="s">
        <v>2181</v>
      </c>
      <c r="C1177" s="254"/>
      <c r="D1177" s="254"/>
      <c r="E1177" s="254"/>
      <c r="F1177" s="242">
        <f t="shared" si="21"/>
        <v>0</v>
      </c>
    </row>
    <row r="1178" spans="1:6">
      <c r="A1178" s="252" t="s">
        <v>2182</v>
      </c>
      <c r="B1178" s="257" t="s">
        <v>2183</v>
      </c>
      <c r="C1178" s="254">
        <v>17105</v>
      </c>
      <c r="D1178" s="254"/>
      <c r="E1178" s="254"/>
      <c r="F1178" s="242">
        <f t="shared" si="21"/>
        <v>17105</v>
      </c>
    </row>
    <row r="1179" spans="1:6">
      <c r="A1179" s="252" t="s">
        <v>2184</v>
      </c>
      <c r="B1179" s="257" t="s">
        <v>2185</v>
      </c>
      <c r="C1179" s="254">
        <f>SUM(C1180:C1182)</f>
        <v>0</v>
      </c>
      <c r="D1179" s="254">
        <f>SUM(D1180:D1182)</f>
        <v>0</v>
      </c>
      <c r="E1179" s="254">
        <f>SUM(E1180:E1182)</f>
        <v>0</v>
      </c>
      <c r="F1179" s="242">
        <f t="shared" si="21"/>
        <v>0</v>
      </c>
    </row>
    <row r="1180" hidden="1" spans="1:6">
      <c r="A1180" s="252" t="s">
        <v>2186</v>
      </c>
      <c r="B1180" s="257" t="s">
        <v>2187</v>
      </c>
      <c r="C1180" s="254"/>
      <c r="D1180" s="254"/>
      <c r="E1180" s="254"/>
      <c r="F1180" s="242">
        <f t="shared" si="21"/>
        <v>0</v>
      </c>
    </row>
    <row r="1181" hidden="1" spans="1:6">
      <c r="A1181" s="252" t="s">
        <v>2188</v>
      </c>
      <c r="B1181" s="257" t="s">
        <v>2189</v>
      </c>
      <c r="C1181" s="254"/>
      <c r="D1181" s="254"/>
      <c r="E1181" s="254"/>
      <c r="F1181" s="242">
        <f t="shared" si="21"/>
        <v>0</v>
      </c>
    </row>
    <row r="1182" hidden="1" spans="1:6">
      <c r="A1182" s="252" t="s">
        <v>2190</v>
      </c>
      <c r="B1182" s="257" t="s">
        <v>2191</v>
      </c>
      <c r="C1182" s="254"/>
      <c r="D1182" s="254"/>
      <c r="E1182" s="254"/>
      <c r="F1182" s="242">
        <f t="shared" si="21"/>
        <v>0</v>
      </c>
    </row>
    <row r="1183" spans="1:6">
      <c r="A1183" s="252" t="s">
        <v>2192</v>
      </c>
      <c r="B1183" s="257" t="s">
        <v>2193</v>
      </c>
      <c r="C1183" s="254">
        <f>SUM(C1184,C1202,C1209,C1215)</f>
        <v>1560</v>
      </c>
      <c r="D1183" s="254">
        <f>SUM(D1184,D1202,D1209,D1215)</f>
        <v>0</v>
      </c>
      <c r="E1183" s="254">
        <f>SUM(E1184,E1202,E1209,E1215)</f>
        <v>0</v>
      </c>
      <c r="F1183" s="242">
        <f t="shared" si="21"/>
        <v>1560</v>
      </c>
    </row>
    <row r="1184" spans="1:6">
      <c r="A1184" s="252" t="s">
        <v>2194</v>
      </c>
      <c r="B1184" s="257" t="s">
        <v>2195</v>
      </c>
      <c r="C1184" s="254">
        <f>SUM(C1185:C1201)</f>
        <v>3</v>
      </c>
      <c r="D1184" s="254">
        <f>SUM(D1185:D1201)</f>
        <v>0</v>
      </c>
      <c r="E1184" s="254">
        <f>SUM(E1185:E1201)</f>
        <v>0</v>
      </c>
      <c r="F1184" s="242">
        <f t="shared" si="21"/>
        <v>3</v>
      </c>
    </row>
    <row r="1185" hidden="1" spans="1:6">
      <c r="A1185" s="252" t="s">
        <v>2196</v>
      </c>
      <c r="B1185" s="257" t="s">
        <v>128</v>
      </c>
      <c r="C1185" s="254"/>
      <c r="D1185" s="254"/>
      <c r="E1185" s="254"/>
      <c r="F1185" s="242">
        <f t="shared" si="21"/>
        <v>0</v>
      </c>
    </row>
    <row r="1186" hidden="1" spans="1:6">
      <c r="A1186" s="252" t="s">
        <v>2197</v>
      </c>
      <c r="B1186" s="257" t="s">
        <v>130</v>
      </c>
      <c r="C1186" s="254"/>
      <c r="D1186" s="254"/>
      <c r="E1186" s="254"/>
      <c r="F1186" s="242">
        <f t="shared" si="21"/>
        <v>0</v>
      </c>
    </row>
    <row r="1187" hidden="1" spans="1:6">
      <c r="A1187" s="252" t="s">
        <v>2198</v>
      </c>
      <c r="B1187" s="257" t="s">
        <v>132</v>
      </c>
      <c r="C1187" s="254"/>
      <c r="D1187" s="254"/>
      <c r="E1187" s="254"/>
      <c r="F1187" s="242">
        <f t="shared" si="21"/>
        <v>0</v>
      </c>
    </row>
    <row r="1188" hidden="1" spans="1:6">
      <c r="A1188" s="252" t="s">
        <v>2199</v>
      </c>
      <c r="B1188" s="257" t="s">
        <v>2200</v>
      </c>
      <c r="C1188" s="254"/>
      <c r="D1188" s="254"/>
      <c r="E1188" s="254"/>
      <c r="F1188" s="242">
        <f t="shared" si="21"/>
        <v>0</v>
      </c>
    </row>
    <row r="1189" hidden="1" spans="1:6">
      <c r="A1189" s="252" t="s">
        <v>2201</v>
      </c>
      <c r="B1189" s="257" t="s">
        <v>2202</v>
      </c>
      <c r="C1189" s="254"/>
      <c r="D1189" s="254"/>
      <c r="E1189" s="254"/>
      <c r="F1189" s="242">
        <f t="shared" si="21"/>
        <v>0</v>
      </c>
    </row>
    <row r="1190" hidden="1" spans="1:6">
      <c r="A1190" s="252" t="s">
        <v>2203</v>
      </c>
      <c r="B1190" s="257" t="s">
        <v>2204</v>
      </c>
      <c r="C1190" s="254"/>
      <c r="D1190" s="254"/>
      <c r="E1190" s="254"/>
      <c r="F1190" s="242">
        <f t="shared" si="21"/>
        <v>0</v>
      </c>
    </row>
    <row r="1191" hidden="1" spans="1:6">
      <c r="A1191" s="252" t="s">
        <v>2205</v>
      </c>
      <c r="B1191" s="257" t="s">
        <v>2206</v>
      </c>
      <c r="C1191" s="254"/>
      <c r="D1191" s="254"/>
      <c r="E1191" s="254"/>
      <c r="F1191" s="242">
        <f t="shared" si="21"/>
        <v>0</v>
      </c>
    </row>
    <row r="1192" hidden="1" spans="1:6">
      <c r="A1192" s="252" t="s">
        <v>2207</v>
      </c>
      <c r="B1192" s="257" t="s">
        <v>2208</v>
      </c>
      <c r="C1192" s="254"/>
      <c r="D1192" s="254"/>
      <c r="E1192" s="254"/>
      <c r="F1192" s="242">
        <f t="shared" si="21"/>
        <v>0</v>
      </c>
    </row>
    <row r="1193" hidden="1" spans="1:6">
      <c r="A1193" s="252" t="s">
        <v>2209</v>
      </c>
      <c r="B1193" s="257" t="s">
        <v>2210</v>
      </c>
      <c r="C1193" s="254"/>
      <c r="D1193" s="254"/>
      <c r="E1193" s="254"/>
      <c r="F1193" s="242">
        <f t="shared" si="21"/>
        <v>0</v>
      </c>
    </row>
    <row r="1194" hidden="1" spans="1:6">
      <c r="A1194" s="252" t="s">
        <v>2211</v>
      </c>
      <c r="B1194" s="257" t="s">
        <v>2212</v>
      </c>
      <c r="C1194" s="254"/>
      <c r="D1194" s="254"/>
      <c r="E1194" s="254"/>
      <c r="F1194" s="242">
        <f t="shared" si="21"/>
        <v>0</v>
      </c>
    </row>
    <row r="1195" hidden="1" spans="1:6">
      <c r="A1195" s="252" t="s">
        <v>2213</v>
      </c>
      <c r="B1195" s="257" t="s">
        <v>2214</v>
      </c>
      <c r="C1195" s="254"/>
      <c r="D1195" s="254"/>
      <c r="E1195" s="254"/>
      <c r="F1195" s="242">
        <f t="shared" si="21"/>
        <v>0</v>
      </c>
    </row>
    <row r="1196" hidden="1" spans="1:6">
      <c r="A1196" s="252" t="s">
        <v>2215</v>
      </c>
      <c r="B1196" s="257" t="s">
        <v>2216</v>
      </c>
      <c r="C1196" s="254"/>
      <c r="D1196" s="254"/>
      <c r="E1196" s="254"/>
      <c r="F1196" s="242">
        <f t="shared" si="21"/>
        <v>0</v>
      </c>
    </row>
    <row r="1197" hidden="1" spans="1:6">
      <c r="A1197" s="252" t="s">
        <v>2217</v>
      </c>
      <c r="B1197" s="257" t="s">
        <v>2218</v>
      </c>
      <c r="C1197" s="254"/>
      <c r="D1197" s="254"/>
      <c r="E1197" s="254"/>
      <c r="F1197" s="242">
        <f t="shared" si="21"/>
        <v>0</v>
      </c>
    </row>
    <row r="1198" hidden="1" spans="1:6">
      <c r="A1198" s="252" t="s">
        <v>2219</v>
      </c>
      <c r="B1198" s="257" t="s">
        <v>2220</v>
      </c>
      <c r="C1198" s="254"/>
      <c r="D1198" s="254"/>
      <c r="E1198" s="254"/>
      <c r="F1198" s="242">
        <f t="shared" si="21"/>
        <v>0</v>
      </c>
    </row>
    <row r="1199" hidden="1" spans="1:6">
      <c r="A1199" s="252" t="s">
        <v>2221</v>
      </c>
      <c r="B1199" s="257" t="s">
        <v>2222</v>
      </c>
      <c r="C1199" s="254"/>
      <c r="D1199" s="254"/>
      <c r="E1199" s="254"/>
      <c r="F1199" s="242">
        <f t="shared" si="21"/>
        <v>0</v>
      </c>
    </row>
    <row r="1200" hidden="1" spans="1:6">
      <c r="A1200" s="252" t="s">
        <v>2223</v>
      </c>
      <c r="B1200" s="257" t="s">
        <v>146</v>
      </c>
      <c r="C1200" s="254"/>
      <c r="D1200" s="254"/>
      <c r="E1200" s="254"/>
      <c r="F1200" s="242">
        <f t="shared" si="21"/>
        <v>0</v>
      </c>
    </row>
    <row r="1201" spans="1:6">
      <c r="A1201" s="252" t="s">
        <v>2224</v>
      </c>
      <c r="B1201" s="257" t="s">
        <v>2225</v>
      </c>
      <c r="C1201" s="254">
        <v>3</v>
      </c>
      <c r="D1201" s="254"/>
      <c r="E1201" s="254"/>
      <c r="F1201" s="242">
        <f t="shared" si="21"/>
        <v>3</v>
      </c>
    </row>
    <row r="1202" spans="1:6">
      <c r="A1202" s="252" t="s">
        <v>2226</v>
      </c>
      <c r="B1202" s="257" t="s">
        <v>2227</v>
      </c>
      <c r="C1202" s="254">
        <f>SUM(C1203:C1208)</f>
        <v>0</v>
      </c>
      <c r="D1202" s="254">
        <f>SUM(D1203:D1208)</f>
        <v>0</v>
      </c>
      <c r="E1202" s="254">
        <f>SUM(E1203:E1208)</f>
        <v>0</v>
      </c>
      <c r="F1202" s="242">
        <f t="shared" si="21"/>
        <v>0</v>
      </c>
    </row>
    <row r="1203" hidden="1" spans="1:6">
      <c r="A1203" s="252" t="s">
        <v>2228</v>
      </c>
      <c r="B1203" s="257" t="s">
        <v>2229</v>
      </c>
      <c r="C1203" s="254"/>
      <c r="D1203" s="254"/>
      <c r="E1203" s="254"/>
      <c r="F1203" s="242">
        <f t="shared" si="21"/>
        <v>0</v>
      </c>
    </row>
    <row r="1204" hidden="1" spans="1:6">
      <c r="A1204" s="252" t="s">
        <v>2230</v>
      </c>
      <c r="B1204" s="257" t="s">
        <v>2231</v>
      </c>
      <c r="C1204" s="254"/>
      <c r="D1204" s="254"/>
      <c r="E1204" s="254"/>
      <c r="F1204" s="242">
        <f t="shared" si="21"/>
        <v>0</v>
      </c>
    </row>
    <row r="1205" hidden="1" spans="1:6">
      <c r="A1205" s="252" t="s">
        <v>2232</v>
      </c>
      <c r="B1205" s="257" t="s">
        <v>2233</v>
      </c>
      <c r="C1205" s="254"/>
      <c r="D1205" s="254"/>
      <c r="E1205" s="254"/>
      <c r="F1205" s="242">
        <f t="shared" si="21"/>
        <v>0</v>
      </c>
    </row>
    <row r="1206" hidden="1" spans="1:6">
      <c r="A1206" s="252" t="s">
        <v>2234</v>
      </c>
      <c r="B1206" s="257" t="s">
        <v>2235</v>
      </c>
      <c r="C1206" s="254"/>
      <c r="D1206" s="254"/>
      <c r="E1206" s="254"/>
      <c r="F1206" s="242">
        <f t="shared" si="21"/>
        <v>0</v>
      </c>
    </row>
    <row r="1207" hidden="1" spans="1:6">
      <c r="A1207" s="252" t="s">
        <v>2236</v>
      </c>
      <c r="B1207" s="257" t="s">
        <v>2237</v>
      </c>
      <c r="C1207" s="254"/>
      <c r="D1207" s="254"/>
      <c r="E1207" s="254"/>
      <c r="F1207" s="242">
        <f t="shared" si="21"/>
        <v>0</v>
      </c>
    </row>
    <row r="1208" hidden="1" spans="1:6">
      <c r="A1208" s="252" t="s">
        <v>2238</v>
      </c>
      <c r="B1208" s="257" t="s">
        <v>2239</v>
      </c>
      <c r="C1208" s="254"/>
      <c r="D1208" s="254"/>
      <c r="E1208" s="254"/>
      <c r="F1208" s="242">
        <f t="shared" si="21"/>
        <v>0</v>
      </c>
    </row>
    <row r="1209" spans="1:6">
      <c r="A1209" s="252" t="s">
        <v>2240</v>
      </c>
      <c r="B1209" s="257" t="s">
        <v>2241</v>
      </c>
      <c r="C1209" s="254">
        <f>SUM(C1210:C1214)</f>
        <v>1557</v>
      </c>
      <c r="D1209" s="254">
        <f>SUM(D1210:D1214)</f>
        <v>0</v>
      </c>
      <c r="E1209" s="254">
        <f>SUM(E1210:E1214)</f>
        <v>0</v>
      </c>
      <c r="F1209" s="242">
        <f t="shared" si="21"/>
        <v>1557</v>
      </c>
    </row>
    <row r="1210" spans="1:6">
      <c r="A1210" s="252" t="s">
        <v>2242</v>
      </c>
      <c r="B1210" s="257" t="s">
        <v>2243</v>
      </c>
      <c r="C1210" s="254">
        <v>485</v>
      </c>
      <c r="D1210" s="254"/>
      <c r="E1210" s="254"/>
      <c r="F1210" s="242">
        <f t="shared" si="21"/>
        <v>485</v>
      </c>
    </row>
    <row r="1211" spans="1:6">
      <c r="A1211" s="252" t="s">
        <v>2244</v>
      </c>
      <c r="B1211" s="257" t="s">
        <v>2245</v>
      </c>
      <c r="C1211" s="254">
        <v>542</v>
      </c>
      <c r="D1211" s="254"/>
      <c r="E1211" s="254"/>
      <c r="F1211" s="242">
        <f t="shared" si="21"/>
        <v>542</v>
      </c>
    </row>
    <row r="1212" hidden="1" spans="1:6">
      <c r="A1212" s="252" t="s">
        <v>2246</v>
      </c>
      <c r="B1212" s="257" t="s">
        <v>2247</v>
      </c>
      <c r="C1212" s="254"/>
      <c r="D1212" s="254"/>
      <c r="E1212" s="254"/>
      <c r="F1212" s="242">
        <f t="shared" si="21"/>
        <v>0</v>
      </c>
    </row>
    <row r="1213" hidden="1" spans="1:6">
      <c r="A1213" s="252" t="s">
        <v>2248</v>
      </c>
      <c r="B1213" s="257" t="s">
        <v>2249</v>
      </c>
      <c r="C1213" s="254"/>
      <c r="D1213" s="254"/>
      <c r="E1213" s="254"/>
      <c r="F1213" s="242">
        <f t="shared" si="21"/>
        <v>0</v>
      </c>
    </row>
    <row r="1214" spans="1:6">
      <c r="A1214" s="252" t="s">
        <v>2250</v>
      </c>
      <c r="B1214" s="257" t="s">
        <v>2251</v>
      </c>
      <c r="C1214" s="254">
        <v>530</v>
      </c>
      <c r="D1214" s="254"/>
      <c r="E1214" s="254"/>
      <c r="F1214" s="242">
        <f t="shared" si="21"/>
        <v>530</v>
      </c>
    </row>
    <row r="1215" spans="1:6">
      <c r="A1215" s="252" t="s">
        <v>2252</v>
      </c>
      <c r="B1215" s="257" t="s">
        <v>2253</v>
      </c>
      <c r="C1215" s="254">
        <f>SUM(C1216:C1227)</f>
        <v>0</v>
      </c>
      <c r="D1215" s="254">
        <f>SUM(D1216:D1227)</f>
        <v>0</v>
      </c>
      <c r="E1215" s="254">
        <f>SUM(E1216:E1227)</f>
        <v>0</v>
      </c>
      <c r="F1215" s="242">
        <f t="shared" si="21"/>
        <v>0</v>
      </c>
    </row>
    <row r="1216" hidden="1" spans="1:6">
      <c r="A1216" s="252" t="s">
        <v>2254</v>
      </c>
      <c r="B1216" s="257" t="s">
        <v>2255</v>
      </c>
      <c r="C1216" s="254"/>
      <c r="D1216" s="254"/>
      <c r="E1216" s="254"/>
      <c r="F1216" s="242">
        <f t="shared" si="21"/>
        <v>0</v>
      </c>
    </row>
    <row r="1217" hidden="1" spans="1:6">
      <c r="A1217" s="252" t="s">
        <v>2256</v>
      </c>
      <c r="B1217" s="257" t="s">
        <v>2257</v>
      </c>
      <c r="C1217" s="254"/>
      <c r="D1217" s="254"/>
      <c r="E1217" s="254"/>
      <c r="F1217" s="242">
        <f t="shared" si="21"/>
        <v>0</v>
      </c>
    </row>
    <row r="1218" hidden="1" spans="1:6">
      <c r="A1218" s="252" t="s">
        <v>2258</v>
      </c>
      <c r="B1218" s="257" t="s">
        <v>2259</v>
      </c>
      <c r="C1218" s="254"/>
      <c r="D1218" s="254"/>
      <c r="E1218" s="254"/>
      <c r="F1218" s="242">
        <f t="shared" si="21"/>
        <v>0</v>
      </c>
    </row>
    <row r="1219" hidden="1" spans="1:6">
      <c r="A1219" s="252" t="s">
        <v>2260</v>
      </c>
      <c r="B1219" s="257" t="s">
        <v>2261</v>
      </c>
      <c r="C1219" s="254"/>
      <c r="D1219" s="254"/>
      <c r="E1219" s="254"/>
      <c r="F1219" s="242">
        <f t="shared" si="21"/>
        <v>0</v>
      </c>
    </row>
    <row r="1220" hidden="1" spans="1:6">
      <c r="A1220" s="252" t="s">
        <v>2262</v>
      </c>
      <c r="B1220" s="257" t="s">
        <v>2263</v>
      </c>
      <c r="C1220" s="254"/>
      <c r="D1220" s="254"/>
      <c r="E1220" s="254"/>
      <c r="F1220" s="242">
        <f t="shared" si="21"/>
        <v>0</v>
      </c>
    </row>
    <row r="1221" hidden="1" spans="1:6">
      <c r="A1221" s="252" t="s">
        <v>2264</v>
      </c>
      <c r="B1221" s="257" t="s">
        <v>2265</v>
      </c>
      <c r="C1221" s="254"/>
      <c r="D1221" s="254"/>
      <c r="E1221" s="254"/>
      <c r="F1221" s="242">
        <f t="shared" si="21"/>
        <v>0</v>
      </c>
    </row>
    <row r="1222" hidden="1" spans="1:6">
      <c r="A1222" s="252" t="s">
        <v>2266</v>
      </c>
      <c r="B1222" s="257" t="s">
        <v>2267</v>
      </c>
      <c r="C1222" s="254"/>
      <c r="D1222" s="254"/>
      <c r="E1222" s="254"/>
      <c r="F1222" s="242">
        <f t="shared" si="21"/>
        <v>0</v>
      </c>
    </row>
    <row r="1223" hidden="1" spans="1:6">
      <c r="A1223" s="252" t="s">
        <v>2268</v>
      </c>
      <c r="B1223" s="257" t="s">
        <v>2269</v>
      </c>
      <c r="C1223" s="254"/>
      <c r="D1223" s="254"/>
      <c r="E1223" s="254"/>
      <c r="F1223" s="242">
        <f t="shared" ref="F1223:F1286" si="22">SUM(C1223+D1223+E1223)</f>
        <v>0</v>
      </c>
    </row>
    <row r="1224" hidden="1" spans="1:6">
      <c r="A1224" s="252" t="s">
        <v>2270</v>
      </c>
      <c r="B1224" s="257" t="s">
        <v>2271</v>
      </c>
      <c r="C1224" s="254"/>
      <c r="D1224" s="254"/>
      <c r="E1224" s="254"/>
      <c r="F1224" s="242">
        <f t="shared" si="22"/>
        <v>0</v>
      </c>
    </row>
    <row r="1225" hidden="1" spans="1:6">
      <c r="A1225" s="252" t="s">
        <v>2272</v>
      </c>
      <c r="B1225" s="257" t="s">
        <v>2273</v>
      </c>
      <c r="C1225" s="254"/>
      <c r="D1225" s="254"/>
      <c r="E1225" s="254"/>
      <c r="F1225" s="242">
        <f t="shared" si="22"/>
        <v>0</v>
      </c>
    </row>
    <row r="1226" hidden="1" spans="1:6">
      <c r="A1226" s="252" t="s">
        <v>2274</v>
      </c>
      <c r="B1226" s="257" t="s">
        <v>2275</v>
      </c>
      <c r="C1226" s="254"/>
      <c r="D1226" s="254"/>
      <c r="E1226" s="254"/>
      <c r="F1226" s="242">
        <f t="shared" si="22"/>
        <v>0</v>
      </c>
    </row>
    <row r="1227" hidden="1" spans="1:6">
      <c r="A1227" s="252" t="s">
        <v>2276</v>
      </c>
      <c r="B1227" s="257" t="s">
        <v>2277</v>
      </c>
      <c r="C1227" s="254"/>
      <c r="D1227" s="254"/>
      <c r="E1227" s="254"/>
      <c r="F1227" s="242">
        <f t="shared" si="22"/>
        <v>0</v>
      </c>
    </row>
    <row r="1228" spans="1:6">
      <c r="A1228" s="252" t="s">
        <v>2278</v>
      </c>
      <c r="B1228" s="257" t="s">
        <v>2279</v>
      </c>
      <c r="C1228" s="254">
        <f>SUM(C1229,C1240,C1247,C1255,C1268,C1272,C1276)</f>
        <v>2479</v>
      </c>
      <c r="D1228" s="254">
        <f>SUM(D1229,D1240,D1247,D1255,D1268,D1272,D1276)</f>
        <v>0</v>
      </c>
      <c r="E1228" s="254">
        <f>SUM(E1229,E1240,E1247,E1255,E1268,E1272,E1276)</f>
        <v>0</v>
      </c>
      <c r="F1228" s="242">
        <f t="shared" si="22"/>
        <v>2479</v>
      </c>
    </row>
    <row r="1229" spans="1:6">
      <c r="A1229" s="252" t="s">
        <v>2280</v>
      </c>
      <c r="B1229" s="257" t="s">
        <v>2281</v>
      </c>
      <c r="C1229" s="254">
        <f>SUM(C1230:C1239)</f>
        <v>1038</v>
      </c>
      <c r="D1229" s="254">
        <f>SUM(D1230:D1239)</f>
        <v>0</v>
      </c>
      <c r="E1229" s="254">
        <f>SUM(E1230:E1239)</f>
        <v>0</v>
      </c>
      <c r="F1229" s="242">
        <f t="shared" si="22"/>
        <v>1038</v>
      </c>
    </row>
    <row r="1230" spans="1:6">
      <c r="A1230" s="252" t="s">
        <v>2282</v>
      </c>
      <c r="B1230" s="257" t="s">
        <v>128</v>
      </c>
      <c r="C1230" s="254">
        <v>388</v>
      </c>
      <c r="D1230" s="254"/>
      <c r="E1230" s="254"/>
      <c r="F1230" s="242">
        <f t="shared" si="22"/>
        <v>388</v>
      </c>
    </row>
    <row r="1231" hidden="1" spans="1:6">
      <c r="A1231" s="252" t="s">
        <v>2283</v>
      </c>
      <c r="B1231" s="257" t="s">
        <v>130</v>
      </c>
      <c r="C1231" s="254"/>
      <c r="D1231" s="254"/>
      <c r="E1231" s="254"/>
      <c r="F1231" s="242">
        <f t="shared" si="22"/>
        <v>0</v>
      </c>
    </row>
    <row r="1232" hidden="1" spans="1:6">
      <c r="A1232" s="252" t="s">
        <v>2284</v>
      </c>
      <c r="B1232" s="257" t="s">
        <v>132</v>
      </c>
      <c r="C1232" s="254"/>
      <c r="D1232" s="254"/>
      <c r="E1232" s="254"/>
      <c r="F1232" s="242">
        <f t="shared" si="22"/>
        <v>0</v>
      </c>
    </row>
    <row r="1233" spans="1:6">
      <c r="A1233" s="252" t="s">
        <v>2285</v>
      </c>
      <c r="B1233" s="257" t="s">
        <v>2286</v>
      </c>
      <c r="C1233" s="254">
        <v>108</v>
      </c>
      <c r="D1233" s="254"/>
      <c r="E1233" s="254"/>
      <c r="F1233" s="242">
        <f t="shared" si="22"/>
        <v>108</v>
      </c>
    </row>
    <row r="1234" hidden="1" spans="1:6">
      <c r="A1234" s="252" t="s">
        <v>2287</v>
      </c>
      <c r="B1234" s="257" t="s">
        <v>2288</v>
      </c>
      <c r="C1234" s="254"/>
      <c r="D1234" s="254"/>
      <c r="E1234" s="254"/>
      <c r="F1234" s="242">
        <f t="shared" si="22"/>
        <v>0</v>
      </c>
    </row>
    <row r="1235" spans="1:6">
      <c r="A1235" s="252" t="s">
        <v>2289</v>
      </c>
      <c r="B1235" s="257" t="s">
        <v>2290</v>
      </c>
      <c r="C1235" s="254">
        <v>152</v>
      </c>
      <c r="D1235" s="254"/>
      <c r="E1235" s="254"/>
      <c r="F1235" s="242">
        <f t="shared" si="22"/>
        <v>152</v>
      </c>
    </row>
    <row r="1236" hidden="1" spans="1:6">
      <c r="A1236" s="252" t="s">
        <v>2291</v>
      </c>
      <c r="B1236" s="257" t="s">
        <v>2292</v>
      </c>
      <c r="C1236" s="254"/>
      <c r="D1236" s="254"/>
      <c r="E1236" s="254"/>
      <c r="F1236" s="242">
        <f t="shared" si="22"/>
        <v>0</v>
      </c>
    </row>
    <row r="1237" hidden="1" spans="1:6">
      <c r="A1237" s="252" t="s">
        <v>2293</v>
      </c>
      <c r="B1237" s="257" t="s">
        <v>2294</v>
      </c>
      <c r="C1237" s="254"/>
      <c r="D1237" s="254"/>
      <c r="E1237" s="254"/>
      <c r="F1237" s="242">
        <f t="shared" si="22"/>
        <v>0</v>
      </c>
    </row>
    <row r="1238" hidden="1" spans="1:6">
      <c r="A1238" s="252" t="s">
        <v>2295</v>
      </c>
      <c r="B1238" s="257" t="s">
        <v>146</v>
      </c>
      <c r="C1238" s="254"/>
      <c r="D1238" s="254"/>
      <c r="E1238" s="254"/>
      <c r="F1238" s="242">
        <f t="shared" si="22"/>
        <v>0</v>
      </c>
    </row>
    <row r="1239" spans="1:6">
      <c r="A1239" s="252" t="s">
        <v>2296</v>
      </c>
      <c r="B1239" s="257" t="s">
        <v>2297</v>
      </c>
      <c r="C1239" s="254">
        <v>390</v>
      </c>
      <c r="D1239" s="254"/>
      <c r="E1239" s="254"/>
      <c r="F1239" s="242">
        <f t="shared" si="22"/>
        <v>390</v>
      </c>
    </row>
    <row r="1240" spans="1:6">
      <c r="A1240" s="252" t="s">
        <v>2298</v>
      </c>
      <c r="B1240" s="257" t="s">
        <v>2299</v>
      </c>
      <c r="C1240" s="254">
        <f>SUM(C1241:C1246)</f>
        <v>1141</v>
      </c>
      <c r="D1240" s="254">
        <f>SUM(D1241:D1246)</f>
        <v>0</v>
      </c>
      <c r="E1240" s="254">
        <f>SUM(E1241:E1246)</f>
        <v>0</v>
      </c>
      <c r="F1240" s="242">
        <f t="shared" si="22"/>
        <v>1141</v>
      </c>
    </row>
    <row r="1241" hidden="1" spans="1:6">
      <c r="A1241" s="252" t="s">
        <v>2300</v>
      </c>
      <c r="B1241" s="257" t="s">
        <v>128</v>
      </c>
      <c r="C1241" s="254"/>
      <c r="D1241" s="254"/>
      <c r="E1241" s="254"/>
      <c r="F1241" s="242">
        <f t="shared" si="22"/>
        <v>0</v>
      </c>
    </row>
    <row r="1242" hidden="1" spans="1:6">
      <c r="A1242" s="252" t="s">
        <v>2301</v>
      </c>
      <c r="B1242" s="257" t="s">
        <v>130</v>
      </c>
      <c r="C1242" s="254"/>
      <c r="D1242" s="254"/>
      <c r="E1242" s="254"/>
      <c r="F1242" s="242">
        <f t="shared" si="22"/>
        <v>0</v>
      </c>
    </row>
    <row r="1243" hidden="1" spans="1:6">
      <c r="A1243" s="252" t="s">
        <v>2302</v>
      </c>
      <c r="B1243" s="257" t="s">
        <v>132</v>
      </c>
      <c r="C1243" s="254"/>
      <c r="D1243" s="254"/>
      <c r="E1243" s="254"/>
      <c r="F1243" s="242">
        <f t="shared" si="22"/>
        <v>0</v>
      </c>
    </row>
    <row r="1244" spans="1:6">
      <c r="A1244" s="252" t="s">
        <v>2303</v>
      </c>
      <c r="B1244" s="257" t="s">
        <v>2304</v>
      </c>
      <c r="C1244" s="254">
        <v>10</v>
      </c>
      <c r="D1244" s="254"/>
      <c r="E1244" s="254"/>
      <c r="F1244" s="242">
        <f t="shared" si="22"/>
        <v>10</v>
      </c>
    </row>
    <row r="1245" hidden="1" spans="1:6">
      <c r="A1245" s="252" t="s">
        <v>2305</v>
      </c>
      <c r="B1245" s="257" t="s">
        <v>146</v>
      </c>
      <c r="C1245" s="254"/>
      <c r="D1245" s="254"/>
      <c r="E1245" s="254"/>
      <c r="F1245" s="242">
        <f t="shared" si="22"/>
        <v>0</v>
      </c>
    </row>
    <row r="1246" spans="1:6">
      <c r="A1246" s="252" t="s">
        <v>2306</v>
      </c>
      <c r="B1246" s="257" t="s">
        <v>2307</v>
      </c>
      <c r="C1246" s="254">
        <v>1131</v>
      </c>
      <c r="D1246" s="254"/>
      <c r="E1246" s="254"/>
      <c r="F1246" s="242">
        <f t="shared" si="22"/>
        <v>1131</v>
      </c>
    </row>
    <row r="1247" spans="1:6">
      <c r="A1247" s="252" t="s">
        <v>2308</v>
      </c>
      <c r="B1247" s="257" t="s">
        <v>2309</v>
      </c>
      <c r="C1247" s="254">
        <f>SUM(C1248:C1254)</f>
        <v>0</v>
      </c>
      <c r="D1247" s="254">
        <f>SUM(D1248:D1254)</f>
        <v>0</v>
      </c>
      <c r="E1247" s="254">
        <f>SUM(E1248:E1254)</f>
        <v>0</v>
      </c>
      <c r="F1247" s="242">
        <f t="shared" si="22"/>
        <v>0</v>
      </c>
    </row>
    <row r="1248" hidden="1" spans="1:6">
      <c r="A1248" s="252" t="s">
        <v>2310</v>
      </c>
      <c r="B1248" s="257" t="s">
        <v>128</v>
      </c>
      <c r="C1248" s="254"/>
      <c r="D1248" s="254"/>
      <c r="E1248" s="254"/>
      <c r="F1248" s="242">
        <f t="shared" si="22"/>
        <v>0</v>
      </c>
    </row>
    <row r="1249" hidden="1" spans="1:6">
      <c r="A1249" s="252" t="s">
        <v>2311</v>
      </c>
      <c r="B1249" s="257" t="s">
        <v>130</v>
      </c>
      <c r="C1249" s="254"/>
      <c r="D1249" s="254"/>
      <c r="E1249" s="254"/>
      <c r="F1249" s="242">
        <f t="shared" si="22"/>
        <v>0</v>
      </c>
    </row>
    <row r="1250" hidden="1" spans="1:6">
      <c r="A1250" s="252" t="s">
        <v>2312</v>
      </c>
      <c r="B1250" s="257" t="s">
        <v>132</v>
      </c>
      <c r="C1250" s="254"/>
      <c r="D1250" s="254"/>
      <c r="E1250" s="254"/>
      <c r="F1250" s="242">
        <f t="shared" si="22"/>
        <v>0</v>
      </c>
    </row>
    <row r="1251" hidden="1" spans="1:6">
      <c r="A1251" s="252" t="s">
        <v>2313</v>
      </c>
      <c r="B1251" s="257" t="s">
        <v>2314</v>
      </c>
      <c r="C1251" s="254"/>
      <c r="D1251" s="254"/>
      <c r="E1251" s="254"/>
      <c r="F1251" s="242">
        <f t="shared" si="22"/>
        <v>0</v>
      </c>
    </row>
    <row r="1252" hidden="1" spans="1:6">
      <c r="A1252" s="252" t="s">
        <v>2315</v>
      </c>
      <c r="B1252" s="257" t="s">
        <v>2316</v>
      </c>
      <c r="C1252" s="254"/>
      <c r="D1252" s="254"/>
      <c r="E1252" s="254"/>
      <c r="F1252" s="242">
        <f t="shared" si="22"/>
        <v>0</v>
      </c>
    </row>
    <row r="1253" hidden="1" spans="1:6">
      <c r="A1253" s="252" t="s">
        <v>2317</v>
      </c>
      <c r="B1253" s="257" t="s">
        <v>146</v>
      </c>
      <c r="C1253" s="254"/>
      <c r="D1253" s="254"/>
      <c r="E1253" s="254"/>
      <c r="F1253" s="242">
        <f t="shared" si="22"/>
        <v>0</v>
      </c>
    </row>
    <row r="1254" hidden="1" spans="1:6">
      <c r="A1254" s="252" t="s">
        <v>2318</v>
      </c>
      <c r="B1254" s="257" t="s">
        <v>2319</v>
      </c>
      <c r="C1254" s="254"/>
      <c r="D1254" s="254"/>
      <c r="E1254" s="254"/>
      <c r="F1254" s="242">
        <f t="shared" si="22"/>
        <v>0</v>
      </c>
    </row>
    <row r="1255" spans="1:6">
      <c r="A1255" s="252" t="s">
        <v>2320</v>
      </c>
      <c r="B1255" s="257" t="s">
        <v>2321</v>
      </c>
      <c r="C1255" s="254">
        <f>SUM(C1256:C1267)</f>
        <v>0</v>
      </c>
      <c r="D1255" s="254">
        <f>SUM(D1256:D1267)</f>
        <v>0</v>
      </c>
      <c r="E1255" s="254">
        <f>SUM(E1256:E1267)</f>
        <v>0</v>
      </c>
      <c r="F1255" s="242">
        <f t="shared" si="22"/>
        <v>0</v>
      </c>
    </row>
    <row r="1256" hidden="1" spans="1:6">
      <c r="A1256" s="252" t="s">
        <v>2322</v>
      </c>
      <c r="B1256" s="257" t="s">
        <v>128</v>
      </c>
      <c r="C1256" s="254"/>
      <c r="D1256" s="254"/>
      <c r="E1256" s="254"/>
      <c r="F1256" s="242">
        <f t="shared" si="22"/>
        <v>0</v>
      </c>
    </row>
    <row r="1257" hidden="1" spans="1:6">
      <c r="A1257" s="252" t="s">
        <v>2323</v>
      </c>
      <c r="B1257" s="257" t="s">
        <v>130</v>
      </c>
      <c r="C1257" s="254"/>
      <c r="D1257" s="254"/>
      <c r="E1257" s="254"/>
      <c r="F1257" s="242">
        <f t="shared" si="22"/>
        <v>0</v>
      </c>
    </row>
    <row r="1258" hidden="1" spans="1:6">
      <c r="A1258" s="252" t="s">
        <v>2324</v>
      </c>
      <c r="B1258" s="257" t="s">
        <v>132</v>
      </c>
      <c r="C1258" s="254"/>
      <c r="D1258" s="254"/>
      <c r="E1258" s="254"/>
      <c r="F1258" s="242">
        <f t="shared" si="22"/>
        <v>0</v>
      </c>
    </row>
    <row r="1259" hidden="1" spans="1:6">
      <c r="A1259" s="252" t="s">
        <v>2325</v>
      </c>
      <c r="B1259" s="257" t="s">
        <v>2326</v>
      </c>
      <c r="C1259" s="254"/>
      <c r="D1259" s="254"/>
      <c r="E1259" s="254"/>
      <c r="F1259" s="242">
        <f t="shared" si="22"/>
        <v>0</v>
      </c>
    </row>
    <row r="1260" hidden="1" spans="1:6">
      <c r="A1260" s="252" t="s">
        <v>2327</v>
      </c>
      <c r="B1260" s="257" t="s">
        <v>2328</v>
      </c>
      <c r="C1260" s="254"/>
      <c r="D1260" s="254"/>
      <c r="E1260" s="254"/>
      <c r="F1260" s="242">
        <f t="shared" si="22"/>
        <v>0</v>
      </c>
    </row>
    <row r="1261" hidden="1" spans="1:6">
      <c r="A1261" s="252" t="s">
        <v>2329</v>
      </c>
      <c r="B1261" s="257" t="s">
        <v>2330</v>
      </c>
      <c r="C1261" s="254"/>
      <c r="D1261" s="254"/>
      <c r="E1261" s="254"/>
      <c r="F1261" s="242">
        <f t="shared" si="22"/>
        <v>0</v>
      </c>
    </row>
    <row r="1262" hidden="1" spans="1:6">
      <c r="A1262" s="252" t="s">
        <v>2331</v>
      </c>
      <c r="B1262" s="257" t="s">
        <v>2332</v>
      </c>
      <c r="C1262" s="254"/>
      <c r="D1262" s="254"/>
      <c r="E1262" s="254"/>
      <c r="F1262" s="242">
        <f t="shared" si="22"/>
        <v>0</v>
      </c>
    </row>
    <row r="1263" hidden="1" spans="1:6">
      <c r="A1263" s="252" t="s">
        <v>2333</v>
      </c>
      <c r="B1263" s="257" t="s">
        <v>2334</v>
      </c>
      <c r="C1263" s="254"/>
      <c r="D1263" s="254"/>
      <c r="E1263" s="254"/>
      <c r="F1263" s="242">
        <f t="shared" si="22"/>
        <v>0</v>
      </c>
    </row>
    <row r="1264" hidden="1" spans="1:6">
      <c r="A1264" s="252" t="s">
        <v>2335</v>
      </c>
      <c r="B1264" s="257" t="s">
        <v>2336</v>
      </c>
      <c r="C1264" s="254"/>
      <c r="D1264" s="254"/>
      <c r="E1264" s="254"/>
      <c r="F1264" s="242">
        <f t="shared" si="22"/>
        <v>0</v>
      </c>
    </row>
    <row r="1265" hidden="1" spans="1:6">
      <c r="A1265" s="252" t="s">
        <v>2337</v>
      </c>
      <c r="B1265" s="257" t="s">
        <v>2338</v>
      </c>
      <c r="C1265" s="254"/>
      <c r="D1265" s="254"/>
      <c r="E1265" s="254"/>
      <c r="F1265" s="242">
        <f t="shared" si="22"/>
        <v>0</v>
      </c>
    </row>
    <row r="1266" hidden="1" spans="1:6">
      <c r="A1266" s="252" t="s">
        <v>2339</v>
      </c>
      <c r="B1266" s="257" t="s">
        <v>2340</v>
      </c>
      <c r="C1266" s="254"/>
      <c r="D1266" s="254"/>
      <c r="E1266" s="254"/>
      <c r="F1266" s="242">
        <f t="shared" si="22"/>
        <v>0</v>
      </c>
    </row>
    <row r="1267" hidden="1" spans="1:6">
      <c r="A1267" s="252" t="s">
        <v>2341</v>
      </c>
      <c r="B1267" s="257" t="s">
        <v>2342</v>
      </c>
      <c r="C1267" s="254"/>
      <c r="D1267" s="254"/>
      <c r="E1267" s="254"/>
      <c r="F1267" s="242">
        <f t="shared" si="22"/>
        <v>0</v>
      </c>
    </row>
    <row r="1268" spans="1:6">
      <c r="A1268" s="252" t="s">
        <v>2343</v>
      </c>
      <c r="B1268" s="257" t="s">
        <v>2344</v>
      </c>
      <c r="C1268" s="254">
        <f>SUM(C1269:C1271)</f>
        <v>0</v>
      </c>
      <c r="D1268" s="254">
        <f>SUM(D1269:D1271)</f>
        <v>0</v>
      </c>
      <c r="E1268" s="254">
        <f>SUM(E1269:E1271)</f>
        <v>0</v>
      </c>
      <c r="F1268" s="242">
        <f t="shared" si="22"/>
        <v>0</v>
      </c>
    </row>
    <row r="1269" hidden="1" spans="1:6">
      <c r="A1269" s="252" t="s">
        <v>2345</v>
      </c>
      <c r="B1269" s="257" t="s">
        <v>2346</v>
      </c>
      <c r="C1269" s="254"/>
      <c r="D1269" s="254"/>
      <c r="E1269" s="254"/>
      <c r="F1269" s="242">
        <f t="shared" si="22"/>
        <v>0</v>
      </c>
    </row>
    <row r="1270" hidden="1" spans="1:6">
      <c r="A1270" s="252" t="s">
        <v>2347</v>
      </c>
      <c r="B1270" s="257" t="s">
        <v>2348</v>
      </c>
      <c r="C1270" s="254"/>
      <c r="D1270" s="254"/>
      <c r="E1270" s="254"/>
      <c r="F1270" s="242">
        <f t="shared" si="22"/>
        <v>0</v>
      </c>
    </row>
    <row r="1271" hidden="1" spans="1:6">
      <c r="A1271" s="252" t="s">
        <v>2349</v>
      </c>
      <c r="B1271" s="257" t="s">
        <v>2350</v>
      </c>
      <c r="C1271" s="254"/>
      <c r="D1271" s="254"/>
      <c r="E1271" s="254"/>
      <c r="F1271" s="242">
        <f t="shared" si="22"/>
        <v>0</v>
      </c>
    </row>
    <row r="1272" spans="1:6">
      <c r="A1272" s="252" t="s">
        <v>2351</v>
      </c>
      <c r="B1272" s="257" t="s">
        <v>2352</v>
      </c>
      <c r="C1272" s="254">
        <f>SUM(C1273:C1275)</f>
        <v>300</v>
      </c>
      <c r="D1272" s="254">
        <f>SUM(D1273:D1275)</f>
        <v>0</v>
      </c>
      <c r="E1272" s="254">
        <f>SUM(E1273:E1275)</f>
        <v>0</v>
      </c>
      <c r="F1272" s="242">
        <f t="shared" si="22"/>
        <v>300</v>
      </c>
    </row>
    <row r="1273" hidden="1" spans="1:6">
      <c r="A1273" s="252" t="s">
        <v>2353</v>
      </c>
      <c r="B1273" s="257" t="s">
        <v>2354</v>
      </c>
      <c r="C1273" s="254"/>
      <c r="D1273" s="254"/>
      <c r="E1273" s="254"/>
      <c r="F1273" s="242">
        <f t="shared" si="22"/>
        <v>0</v>
      </c>
    </row>
    <row r="1274" hidden="1" spans="1:6">
      <c r="A1274" s="252" t="s">
        <v>2355</v>
      </c>
      <c r="B1274" s="257" t="s">
        <v>2356</v>
      </c>
      <c r="C1274" s="254"/>
      <c r="D1274" s="254"/>
      <c r="E1274" s="254"/>
      <c r="F1274" s="242">
        <f t="shared" si="22"/>
        <v>0</v>
      </c>
    </row>
    <row r="1275" spans="1:6">
      <c r="A1275" s="252" t="s">
        <v>2357</v>
      </c>
      <c r="B1275" s="257" t="s">
        <v>2358</v>
      </c>
      <c r="C1275" s="254">
        <v>300</v>
      </c>
      <c r="D1275" s="254"/>
      <c r="E1275" s="254"/>
      <c r="F1275" s="242">
        <f t="shared" si="22"/>
        <v>300</v>
      </c>
    </row>
    <row r="1276" spans="1:6">
      <c r="A1276" s="252" t="s">
        <v>2359</v>
      </c>
      <c r="B1276" s="257" t="s">
        <v>2360</v>
      </c>
      <c r="C1276" s="254">
        <f>SUM(C1277)</f>
        <v>0</v>
      </c>
      <c r="D1276" s="254">
        <f>SUM(D1277)</f>
        <v>0</v>
      </c>
      <c r="E1276" s="254">
        <f>SUM(E1277)</f>
        <v>0</v>
      </c>
      <c r="F1276" s="242">
        <f t="shared" si="22"/>
        <v>0</v>
      </c>
    </row>
    <row r="1277" hidden="1" spans="1:6">
      <c r="A1277" s="252" t="s">
        <v>2361</v>
      </c>
      <c r="B1277" s="257" t="s">
        <v>2362</v>
      </c>
      <c r="C1277" s="254"/>
      <c r="D1277" s="254"/>
      <c r="E1277" s="254"/>
      <c r="F1277" s="242">
        <f t="shared" si="22"/>
        <v>0</v>
      </c>
    </row>
    <row r="1278" spans="1:6">
      <c r="A1278" s="252" t="s">
        <v>2363</v>
      </c>
      <c r="B1278" s="257" t="s">
        <v>2364</v>
      </c>
      <c r="C1278" s="254">
        <v>3650</v>
      </c>
      <c r="D1278" s="254">
        <v>0</v>
      </c>
      <c r="E1278" s="254">
        <v>0</v>
      </c>
      <c r="F1278" s="242">
        <f t="shared" si="22"/>
        <v>3650</v>
      </c>
    </row>
    <row r="1279" spans="1:6">
      <c r="A1279" s="252" t="s">
        <v>2365</v>
      </c>
      <c r="B1279" s="253" t="s">
        <v>2366</v>
      </c>
      <c r="C1279" s="254">
        <f>SUM(C1280,C1281)</f>
        <v>6325</v>
      </c>
      <c r="D1279" s="254">
        <f>SUM(D1280,D1281)</f>
        <v>0</v>
      </c>
      <c r="E1279" s="254">
        <f>SUM(E1280,E1281)</f>
        <v>-541</v>
      </c>
      <c r="F1279" s="242">
        <f t="shared" si="22"/>
        <v>5784</v>
      </c>
    </row>
    <row r="1280" spans="1:6">
      <c r="A1280" s="252" t="s">
        <v>2367</v>
      </c>
      <c r="B1280" s="253" t="s">
        <v>2368</v>
      </c>
      <c r="C1280" s="254">
        <v>3645</v>
      </c>
      <c r="D1280" s="254"/>
      <c r="E1280" s="254">
        <v>-541</v>
      </c>
      <c r="F1280" s="242">
        <f t="shared" si="22"/>
        <v>3104</v>
      </c>
    </row>
    <row r="1281" spans="1:6">
      <c r="A1281" s="252" t="s">
        <v>2369</v>
      </c>
      <c r="B1281" s="253" t="s">
        <v>2066</v>
      </c>
      <c r="C1281" s="254">
        <v>2680</v>
      </c>
      <c r="D1281" s="254"/>
      <c r="E1281" s="254"/>
      <c r="F1281" s="242">
        <f t="shared" si="22"/>
        <v>2680</v>
      </c>
    </row>
    <row r="1282" spans="1:6">
      <c r="A1282" s="252" t="s">
        <v>2370</v>
      </c>
      <c r="B1282" s="257" t="s">
        <v>2371</v>
      </c>
      <c r="C1282" s="254">
        <f>SUM(C1283)</f>
        <v>4341</v>
      </c>
      <c r="D1282" s="254">
        <f>SUM(D1283)</f>
        <v>0</v>
      </c>
      <c r="E1282" s="254">
        <f>SUM(E1283)</f>
        <v>0</v>
      </c>
      <c r="F1282" s="242">
        <f t="shared" si="22"/>
        <v>4341</v>
      </c>
    </row>
    <row r="1283" spans="1:6">
      <c r="A1283" s="252" t="s">
        <v>2372</v>
      </c>
      <c r="B1283" s="257" t="s">
        <v>2373</v>
      </c>
      <c r="C1283" s="254">
        <f>SUM(C1284:C1287)</f>
        <v>4341</v>
      </c>
      <c r="D1283" s="254">
        <f>SUM(D1284:D1287)</f>
        <v>0</v>
      </c>
      <c r="E1283" s="254">
        <f>SUM(E1284:E1287)</f>
        <v>0</v>
      </c>
      <c r="F1283" s="242">
        <f t="shared" si="22"/>
        <v>4341</v>
      </c>
    </row>
    <row r="1284" spans="1:6">
      <c r="A1284" s="252" t="s">
        <v>2374</v>
      </c>
      <c r="B1284" s="257" t="s">
        <v>2375</v>
      </c>
      <c r="C1284" s="254">
        <v>4341</v>
      </c>
      <c r="D1284" s="254"/>
      <c r="E1284" s="254"/>
      <c r="F1284" s="242">
        <f t="shared" si="22"/>
        <v>4341</v>
      </c>
    </row>
    <row r="1285" hidden="1" spans="1:6">
      <c r="A1285" s="252" t="s">
        <v>2376</v>
      </c>
      <c r="B1285" s="257" t="s">
        <v>2377</v>
      </c>
      <c r="C1285" s="254"/>
      <c r="D1285" s="254"/>
      <c r="E1285" s="254"/>
      <c r="F1285" s="242">
        <f t="shared" si="22"/>
        <v>0</v>
      </c>
    </row>
    <row r="1286" hidden="1" spans="1:6">
      <c r="A1286" s="252" t="s">
        <v>2378</v>
      </c>
      <c r="B1286" s="257" t="s">
        <v>2379</v>
      </c>
      <c r="C1286" s="254"/>
      <c r="D1286" s="254"/>
      <c r="E1286" s="254"/>
      <c r="F1286" s="242">
        <f t="shared" si="22"/>
        <v>0</v>
      </c>
    </row>
    <row r="1287" hidden="1" spans="1:6">
      <c r="A1287" s="252" t="s">
        <v>2380</v>
      </c>
      <c r="B1287" s="257" t="s">
        <v>2381</v>
      </c>
      <c r="C1287" s="254"/>
      <c r="D1287" s="254"/>
      <c r="E1287" s="254"/>
      <c r="F1287" s="242">
        <f>SUM(C1287+D1287+E1287)</f>
        <v>0</v>
      </c>
    </row>
    <row r="1288" spans="1:6">
      <c r="A1288" s="252" t="s">
        <v>2382</v>
      </c>
      <c r="B1288" s="253" t="s">
        <v>2383</v>
      </c>
      <c r="C1288" s="254">
        <f>SUM(C1289)</f>
        <v>0</v>
      </c>
      <c r="D1288" s="254">
        <f>SUM(D1289)</f>
        <v>0</v>
      </c>
      <c r="E1288" s="254">
        <f>SUM(E1289)</f>
        <v>0</v>
      </c>
      <c r="F1288" s="242">
        <f>SUM(C1288+D1288+E1288)</f>
        <v>0</v>
      </c>
    </row>
    <row r="1289" spans="1:6">
      <c r="A1289" s="252" t="s">
        <v>2384</v>
      </c>
      <c r="B1289" s="253" t="s">
        <v>2385</v>
      </c>
      <c r="C1289" s="254">
        <f>SUM(C1290)</f>
        <v>0</v>
      </c>
      <c r="D1289" s="254">
        <f>SUM(D1290)</f>
        <v>0</v>
      </c>
      <c r="E1289" s="254">
        <f>SUM(E1290)</f>
        <v>0</v>
      </c>
      <c r="F1289" s="242">
        <f>SUM(C1289+D1289+E1289)</f>
        <v>0</v>
      </c>
    </row>
    <row r="1290" hidden="1" spans="1:6">
      <c r="A1290" s="259" t="s">
        <v>2386</v>
      </c>
      <c r="B1290" s="253" t="s">
        <v>2387</v>
      </c>
      <c r="C1290" s="254"/>
      <c r="D1290" s="254"/>
      <c r="E1290" s="254"/>
      <c r="F1290" s="242">
        <f>SUM(C1290+D1290+E1290)</f>
        <v>0</v>
      </c>
    </row>
    <row r="1291" spans="1:6">
      <c r="A1291" s="260"/>
      <c r="B1291" s="261"/>
      <c r="C1291" s="262"/>
      <c r="D1291" s="262"/>
      <c r="E1291" s="262"/>
      <c r="F1291" s="242"/>
    </row>
    <row r="1292" spans="1:6">
      <c r="A1292" s="260"/>
      <c r="B1292" s="263" t="s">
        <v>2388</v>
      </c>
      <c r="C1292" s="264">
        <f>SUM(C6,C247,C257,C276,C366,C418,C474,C531,C660,C741,C811,C833,C941,C993,C1057,C1077,C1107,C1117,C1162,C1183,C1228,C1278,C1279,C1282,C1288)</f>
        <v>365163</v>
      </c>
      <c r="D1292" s="264">
        <f>SUM(D6,D247,D257,D276,D366,D418,D474,D531,D660,D741,D811,D833,D941,D993,D1057,D1077,D1107,D1117,D1162,D1183,D1228,D1278,D1279,D1282,D1288)</f>
        <v>2360</v>
      </c>
      <c r="E1292" s="264">
        <f>SUM(E6,E247,E257,E276,E366,E418,E474,E531,E660,E741,E811,E833,E941,E993,E1057,E1077,E1107,E1117,E1162,E1183,E1228,E1278,E1279,E1282,E1288)</f>
        <v>-541</v>
      </c>
      <c r="F1292" s="242">
        <f>SUM(C1292+D1292+E1292)</f>
        <v>366982</v>
      </c>
    </row>
  </sheetData>
  <mergeCells count="6">
    <mergeCell ref="A2:F2"/>
    <mergeCell ref="A4:B4"/>
    <mergeCell ref="C4:C5"/>
    <mergeCell ref="D4:D5"/>
    <mergeCell ref="E4:E5"/>
    <mergeCell ref="F4:F5"/>
  </mergeCells>
  <printOptions horizontalCentered="1"/>
  <pageMargins left="0.588888888888889" right="0.509027777777778" top="0.349305555555556" bottom="0.55" header="0.309027777777778" footer="0.309027777777778"/>
  <pageSetup paperSize="9" scale="95" firstPageNumber="4" fitToHeight="0" orientation="landscape" useFirstPageNumber="1" horizontalDpi="600" verticalDpi="600"/>
  <headerFooter alignWithMargins="0">
    <oddFooter>&amp;C&amp;"宋体"&amp;12&amp;P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7"/>
  <sheetViews>
    <sheetView workbookViewId="0">
      <pane xSplit="2" ySplit="5" topLeftCell="C6" activePane="bottomRight" state="frozen"/>
      <selection/>
      <selection pane="topRight"/>
      <selection pane="bottomLeft"/>
      <selection pane="bottomRight" activeCell="F6" sqref="F82 F6"/>
    </sheetView>
  </sheetViews>
  <sheetFormatPr defaultColWidth="9" defaultRowHeight="13.5" outlineLevelCol="5"/>
  <cols>
    <col min="1" max="1" width="10.125" style="66" customWidth="1"/>
    <col min="2" max="5" width="23.25" style="66" customWidth="1"/>
    <col min="6" max="6" width="18.375" style="66" customWidth="1"/>
    <col min="7" max="16384" width="9" style="66"/>
  </cols>
  <sheetData>
    <row r="1" ht="14.25" spans="1:6">
      <c r="A1" s="221" t="s">
        <v>7</v>
      </c>
      <c r="B1" s="222"/>
      <c r="C1" s="222"/>
      <c r="D1" s="222"/>
      <c r="E1" s="222"/>
      <c r="F1" s="223"/>
    </row>
    <row r="2" ht="45" customHeight="1" spans="1:6">
      <c r="A2" s="224" t="s">
        <v>2389</v>
      </c>
      <c r="B2" s="224"/>
      <c r="C2" s="224"/>
      <c r="D2" s="224"/>
      <c r="E2" s="224"/>
      <c r="F2" s="224"/>
    </row>
    <row r="3" ht="14.25" spans="1:6">
      <c r="A3" s="222"/>
      <c r="B3" s="222"/>
      <c r="C3" s="222"/>
      <c r="D3" s="222"/>
      <c r="E3" s="222"/>
      <c r="F3" s="223" t="s">
        <v>31</v>
      </c>
    </row>
    <row r="4" spans="1:6">
      <c r="A4" s="225" t="s">
        <v>2390</v>
      </c>
      <c r="B4" s="225" t="s">
        <v>2391</v>
      </c>
      <c r="C4" s="226" t="s">
        <v>35</v>
      </c>
      <c r="D4" s="226" t="s">
        <v>36</v>
      </c>
      <c r="E4" s="226" t="s">
        <v>37</v>
      </c>
      <c r="F4" s="226" t="s">
        <v>38</v>
      </c>
    </row>
    <row r="5" ht="27" customHeight="1" spans="1:6">
      <c r="A5" s="227"/>
      <c r="B5" s="227"/>
      <c r="C5" s="228"/>
      <c r="D5" s="229"/>
      <c r="E5" s="229"/>
      <c r="F5" s="229"/>
    </row>
    <row r="6" ht="22" customHeight="1" spans="1:6">
      <c r="A6" s="225" t="s">
        <v>2392</v>
      </c>
      <c r="B6" s="225"/>
      <c r="C6" s="230">
        <f>SUM(C7,C12,C23,C31,C38,C42,C45,C49,C52,C58,C61,C66,C69,C74,C77)</f>
        <v>159222</v>
      </c>
      <c r="D6" s="230">
        <f>SUM(D7,D12,D23,D31,D38,D42,D45,D49,D52,D58,D61,D66,D69,D74,D77)</f>
        <v>360</v>
      </c>
      <c r="E6" s="230">
        <f>SUM(E7,E12,E23,E31,E38,E42,E45,E49,E52,E58,E61,E66,E69,E74,E77)</f>
        <v>-541</v>
      </c>
      <c r="F6" s="230">
        <f t="shared" ref="F6:F40" si="0">SUM(C6+D6+E6)</f>
        <v>159041</v>
      </c>
    </row>
    <row r="7" ht="22" customHeight="1" spans="1:6">
      <c r="A7" s="231">
        <v>501</v>
      </c>
      <c r="B7" s="232" t="s">
        <v>2393</v>
      </c>
      <c r="C7" s="233">
        <f>SUM(C8:C11)</f>
        <v>50151</v>
      </c>
      <c r="D7" s="233">
        <f>SUM(D8:D11)</f>
        <v>0</v>
      </c>
      <c r="E7" s="233">
        <f>SUM(E8:E11)</f>
        <v>0</v>
      </c>
      <c r="F7" s="230">
        <f t="shared" si="0"/>
        <v>50151</v>
      </c>
    </row>
    <row r="8" ht="22" customHeight="1" spans="1:6">
      <c r="A8" s="234">
        <v>50101</v>
      </c>
      <c r="B8" s="235" t="s">
        <v>2394</v>
      </c>
      <c r="C8" s="236">
        <v>31964</v>
      </c>
      <c r="D8" s="236">
        <v>0</v>
      </c>
      <c r="E8" s="236">
        <v>0</v>
      </c>
      <c r="F8" s="236">
        <f t="shared" si="0"/>
        <v>31964</v>
      </c>
    </row>
    <row r="9" ht="22" customHeight="1" spans="1:6">
      <c r="A9" s="234">
        <v>50102</v>
      </c>
      <c r="B9" s="235" t="s">
        <v>2395</v>
      </c>
      <c r="C9" s="237">
        <v>7772</v>
      </c>
      <c r="D9" s="237">
        <v>0</v>
      </c>
      <c r="E9" s="237">
        <v>0</v>
      </c>
      <c r="F9" s="236">
        <f t="shared" si="0"/>
        <v>7772</v>
      </c>
    </row>
    <row r="10" ht="22" customHeight="1" spans="1:6">
      <c r="A10" s="234">
        <v>50103</v>
      </c>
      <c r="B10" s="235" t="s">
        <v>2396</v>
      </c>
      <c r="C10" s="236">
        <v>4290</v>
      </c>
      <c r="D10" s="236">
        <v>0</v>
      </c>
      <c r="E10" s="236">
        <v>0</v>
      </c>
      <c r="F10" s="236">
        <f t="shared" si="0"/>
        <v>4290</v>
      </c>
    </row>
    <row r="11" ht="22" customHeight="1" spans="1:6">
      <c r="A11" s="234">
        <v>50199</v>
      </c>
      <c r="B11" s="235" t="s">
        <v>2397</v>
      </c>
      <c r="C11" s="236">
        <v>6125</v>
      </c>
      <c r="D11" s="236">
        <v>0</v>
      </c>
      <c r="E11" s="236">
        <v>0</v>
      </c>
      <c r="F11" s="236">
        <f t="shared" si="0"/>
        <v>6125</v>
      </c>
    </row>
    <row r="12" ht="22" customHeight="1" spans="1:6">
      <c r="A12" s="231">
        <v>502</v>
      </c>
      <c r="B12" s="232" t="s">
        <v>2398</v>
      </c>
      <c r="C12" s="233">
        <f>SUM(C13:C22)</f>
        <v>3628</v>
      </c>
      <c r="D12" s="233">
        <f>SUM(D13:D22)</f>
        <v>360</v>
      </c>
      <c r="E12" s="233">
        <f>SUM(E13:E22)</f>
        <v>0</v>
      </c>
      <c r="F12" s="230">
        <f t="shared" si="0"/>
        <v>3988</v>
      </c>
    </row>
    <row r="13" ht="22" customHeight="1" spans="1:6">
      <c r="A13" s="234">
        <v>50201</v>
      </c>
      <c r="B13" s="235" t="s">
        <v>2399</v>
      </c>
      <c r="C13" s="237">
        <v>2329</v>
      </c>
      <c r="D13" s="237">
        <v>0</v>
      </c>
      <c r="E13" s="237">
        <v>0</v>
      </c>
      <c r="F13" s="236">
        <f t="shared" si="0"/>
        <v>2329</v>
      </c>
    </row>
    <row r="14" ht="22" customHeight="1" spans="1:6">
      <c r="A14" s="234">
        <v>50202</v>
      </c>
      <c r="B14" s="235" t="s">
        <v>2400</v>
      </c>
      <c r="C14" s="236">
        <v>4</v>
      </c>
      <c r="D14" s="236">
        <v>0</v>
      </c>
      <c r="E14" s="236">
        <v>0</v>
      </c>
      <c r="F14" s="236">
        <f t="shared" si="0"/>
        <v>4</v>
      </c>
    </row>
    <row r="15" ht="22" customHeight="1" spans="1:6">
      <c r="A15" s="234">
        <v>50203</v>
      </c>
      <c r="B15" s="235" t="s">
        <v>2401</v>
      </c>
      <c r="C15" s="236">
        <v>5</v>
      </c>
      <c r="D15" s="236">
        <v>0</v>
      </c>
      <c r="E15" s="236">
        <v>0</v>
      </c>
      <c r="F15" s="236">
        <f t="shared" si="0"/>
        <v>5</v>
      </c>
    </row>
    <row r="16" ht="22" hidden="1" customHeight="1" spans="1:6">
      <c r="A16" s="234">
        <v>50204</v>
      </c>
      <c r="B16" s="235" t="s">
        <v>2402</v>
      </c>
      <c r="C16" s="236">
        <v>0</v>
      </c>
      <c r="D16" s="236">
        <v>0</v>
      </c>
      <c r="E16" s="236">
        <v>0</v>
      </c>
      <c r="F16" s="236">
        <f t="shared" si="0"/>
        <v>0</v>
      </c>
    </row>
    <row r="17" ht="22" customHeight="1" spans="1:6">
      <c r="A17" s="234">
        <v>50205</v>
      </c>
      <c r="B17" s="235" t="s">
        <v>2403</v>
      </c>
      <c r="C17" s="236">
        <v>20</v>
      </c>
      <c r="D17" s="236">
        <v>0</v>
      </c>
      <c r="E17" s="236">
        <v>0</v>
      </c>
      <c r="F17" s="236">
        <f t="shared" si="0"/>
        <v>20</v>
      </c>
    </row>
    <row r="18" ht="22" customHeight="1" spans="1:6">
      <c r="A18" s="234">
        <v>50206</v>
      </c>
      <c r="B18" s="235" t="s">
        <v>2404</v>
      </c>
      <c r="C18" s="236">
        <v>171</v>
      </c>
      <c r="D18" s="236">
        <v>0</v>
      </c>
      <c r="E18" s="236">
        <v>0</v>
      </c>
      <c r="F18" s="236">
        <f t="shared" si="0"/>
        <v>171</v>
      </c>
    </row>
    <row r="19" ht="22" hidden="1" customHeight="1" spans="1:6">
      <c r="A19" s="234">
        <v>50207</v>
      </c>
      <c r="B19" s="235" t="s">
        <v>2405</v>
      </c>
      <c r="C19" s="236">
        <v>0</v>
      </c>
      <c r="D19" s="236">
        <v>0</v>
      </c>
      <c r="E19" s="236">
        <v>0</v>
      </c>
      <c r="F19" s="236">
        <f t="shared" si="0"/>
        <v>0</v>
      </c>
    </row>
    <row r="20" ht="22" customHeight="1" spans="1:6">
      <c r="A20" s="234">
        <v>50208</v>
      </c>
      <c r="B20" s="235" t="s">
        <v>2406</v>
      </c>
      <c r="C20" s="236">
        <v>439</v>
      </c>
      <c r="D20" s="236">
        <v>0</v>
      </c>
      <c r="E20" s="236">
        <v>0</v>
      </c>
      <c r="F20" s="236">
        <f t="shared" si="0"/>
        <v>439</v>
      </c>
    </row>
    <row r="21" ht="22" customHeight="1" spans="1:6">
      <c r="A21" s="234">
        <v>50209</v>
      </c>
      <c r="B21" s="235" t="s">
        <v>2407</v>
      </c>
      <c r="C21" s="236">
        <v>5</v>
      </c>
      <c r="D21" s="236">
        <v>0</v>
      </c>
      <c r="E21" s="236">
        <v>0</v>
      </c>
      <c r="F21" s="236">
        <f t="shared" si="0"/>
        <v>5</v>
      </c>
    </row>
    <row r="22" ht="22" customHeight="1" spans="1:6">
      <c r="A22" s="234">
        <v>50299</v>
      </c>
      <c r="B22" s="235" t="s">
        <v>2408</v>
      </c>
      <c r="C22" s="236">
        <v>655</v>
      </c>
      <c r="D22" s="236">
        <v>360</v>
      </c>
      <c r="E22" s="236">
        <v>0</v>
      </c>
      <c r="F22" s="236">
        <f t="shared" si="0"/>
        <v>1015</v>
      </c>
    </row>
    <row r="23" ht="22" customHeight="1" spans="1:6">
      <c r="A23" s="231">
        <v>503</v>
      </c>
      <c r="B23" s="232" t="s">
        <v>2409</v>
      </c>
      <c r="C23" s="233">
        <f>SUM(C24:C30)</f>
        <v>0</v>
      </c>
      <c r="D23" s="233">
        <f>SUM(D24:D30)</f>
        <v>0</v>
      </c>
      <c r="E23" s="233">
        <f>SUM(E24:E30)</f>
        <v>0</v>
      </c>
      <c r="F23" s="230">
        <f t="shared" si="0"/>
        <v>0</v>
      </c>
    </row>
    <row r="24" ht="22" hidden="1" customHeight="1" spans="1:6">
      <c r="A24" s="234">
        <v>50301</v>
      </c>
      <c r="B24" s="235" t="s">
        <v>2410</v>
      </c>
      <c r="C24" s="236">
        <v>0</v>
      </c>
      <c r="D24" s="236">
        <v>0</v>
      </c>
      <c r="E24" s="236">
        <v>0</v>
      </c>
      <c r="F24" s="230">
        <f t="shared" si="0"/>
        <v>0</v>
      </c>
    </row>
    <row r="25" ht="22" hidden="1" customHeight="1" spans="1:6">
      <c r="A25" s="234">
        <v>50302</v>
      </c>
      <c r="B25" s="235" t="s">
        <v>2411</v>
      </c>
      <c r="C25" s="236">
        <v>0</v>
      </c>
      <c r="D25" s="236">
        <v>0</v>
      </c>
      <c r="E25" s="236">
        <v>0</v>
      </c>
      <c r="F25" s="230">
        <f t="shared" si="0"/>
        <v>0</v>
      </c>
    </row>
    <row r="26" ht="22" hidden="1" customHeight="1" spans="1:6">
      <c r="A26" s="234">
        <v>50303</v>
      </c>
      <c r="B26" s="235" t="s">
        <v>2412</v>
      </c>
      <c r="C26" s="236">
        <v>0</v>
      </c>
      <c r="D26" s="236">
        <v>0</v>
      </c>
      <c r="E26" s="236">
        <v>0</v>
      </c>
      <c r="F26" s="230">
        <f t="shared" si="0"/>
        <v>0</v>
      </c>
    </row>
    <row r="27" ht="22" hidden="1" customHeight="1" spans="1:6">
      <c r="A27" s="234">
        <v>50304</v>
      </c>
      <c r="B27" s="235" t="s">
        <v>2413</v>
      </c>
      <c r="C27" s="236">
        <v>0</v>
      </c>
      <c r="D27" s="236">
        <v>0</v>
      </c>
      <c r="E27" s="236">
        <v>0</v>
      </c>
      <c r="F27" s="230">
        <f t="shared" si="0"/>
        <v>0</v>
      </c>
    </row>
    <row r="28" ht="22" hidden="1" customHeight="1" spans="1:6">
      <c r="A28" s="234">
        <v>50305</v>
      </c>
      <c r="B28" s="235" t="s">
        <v>2414</v>
      </c>
      <c r="C28" s="236">
        <v>0</v>
      </c>
      <c r="D28" s="236">
        <v>0</v>
      </c>
      <c r="E28" s="236">
        <v>0</v>
      </c>
      <c r="F28" s="230">
        <f t="shared" si="0"/>
        <v>0</v>
      </c>
    </row>
    <row r="29" ht="22" hidden="1" customHeight="1" spans="1:6">
      <c r="A29" s="234">
        <v>50306</v>
      </c>
      <c r="B29" s="235" t="s">
        <v>2415</v>
      </c>
      <c r="C29" s="236">
        <v>0</v>
      </c>
      <c r="D29" s="236">
        <v>0</v>
      </c>
      <c r="E29" s="236">
        <v>0</v>
      </c>
      <c r="F29" s="230">
        <f t="shared" si="0"/>
        <v>0</v>
      </c>
    </row>
    <row r="30" ht="22" hidden="1" customHeight="1" spans="1:6">
      <c r="A30" s="234">
        <v>50399</v>
      </c>
      <c r="B30" s="235" t="s">
        <v>2416</v>
      </c>
      <c r="C30" s="236">
        <v>0</v>
      </c>
      <c r="D30" s="236">
        <v>0</v>
      </c>
      <c r="E30" s="236">
        <v>0</v>
      </c>
      <c r="F30" s="230">
        <f t="shared" si="0"/>
        <v>0</v>
      </c>
    </row>
    <row r="31" ht="22" customHeight="1" spans="1:6">
      <c r="A31" s="231">
        <v>504</v>
      </c>
      <c r="B31" s="232" t="s">
        <v>2417</v>
      </c>
      <c r="C31" s="233">
        <f>SUM(C32:C37)</f>
        <v>0</v>
      </c>
      <c r="D31" s="233">
        <f>SUM(D32:D37)</f>
        <v>0</v>
      </c>
      <c r="E31" s="233">
        <f>SUM(E32:E37)</f>
        <v>0</v>
      </c>
      <c r="F31" s="230">
        <f t="shared" si="0"/>
        <v>0</v>
      </c>
    </row>
    <row r="32" ht="22" hidden="1" customHeight="1" spans="1:6">
      <c r="A32" s="234">
        <v>50401</v>
      </c>
      <c r="B32" s="235" t="s">
        <v>2410</v>
      </c>
      <c r="C32" s="236">
        <v>0</v>
      </c>
      <c r="D32" s="236">
        <v>0</v>
      </c>
      <c r="E32" s="236">
        <v>0</v>
      </c>
      <c r="F32" s="230">
        <f t="shared" si="0"/>
        <v>0</v>
      </c>
    </row>
    <row r="33" ht="22" hidden="1" customHeight="1" spans="1:6">
      <c r="A33" s="234">
        <v>50402</v>
      </c>
      <c r="B33" s="235" t="s">
        <v>2411</v>
      </c>
      <c r="C33" s="236">
        <v>0</v>
      </c>
      <c r="D33" s="236">
        <v>0</v>
      </c>
      <c r="E33" s="236">
        <v>0</v>
      </c>
      <c r="F33" s="230">
        <f t="shared" si="0"/>
        <v>0</v>
      </c>
    </row>
    <row r="34" ht="22" hidden="1" customHeight="1" spans="1:6">
      <c r="A34" s="234">
        <v>50403</v>
      </c>
      <c r="B34" s="235" t="s">
        <v>2412</v>
      </c>
      <c r="C34" s="236">
        <v>0</v>
      </c>
      <c r="D34" s="236">
        <v>0</v>
      </c>
      <c r="E34" s="236">
        <v>0</v>
      </c>
      <c r="F34" s="230">
        <f t="shared" si="0"/>
        <v>0</v>
      </c>
    </row>
    <row r="35" ht="22" hidden="1" customHeight="1" spans="1:6">
      <c r="A35" s="234">
        <v>50404</v>
      </c>
      <c r="B35" s="235" t="s">
        <v>2414</v>
      </c>
      <c r="C35" s="236">
        <v>0</v>
      </c>
      <c r="D35" s="236">
        <v>0</v>
      </c>
      <c r="E35" s="236">
        <v>0</v>
      </c>
      <c r="F35" s="230">
        <f t="shared" si="0"/>
        <v>0</v>
      </c>
    </row>
    <row r="36" ht="22" hidden="1" customHeight="1" spans="1:6">
      <c r="A36" s="234">
        <v>50405</v>
      </c>
      <c r="B36" s="235" t="s">
        <v>2415</v>
      </c>
      <c r="C36" s="236">
        <v>0</v>
      </c>
      <c r="D36" s="236">
        <v>0</v>
      </c>
      <c r="E36" s="236">
        <v>0</v>
      </c>
      <c r="F36" s="230">
        <f t="shared" si="0"/>
        <v>0</v>
      </c>
    </row>
    <row r="37" ht="22" hidden="1" customHeight="1" spans="1:6">
      <c r="A37" s="234">
        <v>50499</v>
      </c>
      <c r="B37" s="235" t="s">
        <v>2416</v>
      </c>
      <c r="C37" s="236">
        <v>0</v>
      </c>
      <c r="D37" s="236">
        <v>0</v>
      </c>
      <c r="E37" s="236">
        <v>0</v>
      </c>
      <c r="F37" s="230">
        <f t="shared" si="0"/>
        <v>0</v>
      </c>
    </row>
    <row r="38" ht="22" customHeight="1" spans="1:6">
      <c r="A38" s="231">
        <v>505</v>
      </c>
      <c r="B38" s="232" t="s">
        <v>2418</v>
      </c>
      <c r="C38" s="233">
        <f>SUM(C39:C41)</f>
        <v>80620</v>
      </c>
      <c r="D38" s="233">
        <f>SUM(D39:D41)</f>
        <v>0</v>
      </c>
      <c r="E38" s="233">
        <f>SUM(E39:E41)</f>
        <v>0</v>
      </c>
      <c r="F38" s="230">
        <f t="shared" si="0"/>
        <v>80620</v>
      </c>
    </row>
    <row r="39" ht="22" customHeight="1" spans="1:6">
      <c r="A39" s="234">
        <v>50501</v>
      </c>
      <c r="B39" s="235" t="s">
        <v>2419</v>
      </c>
      <c r="C39" s="236">
        <v>80395</v>
      </c>
      <c r="D39" s="236">
        <v>0</v>
      </c>
      <c r="E39" s="236">
        <v>0</v>
      </c>
      <c r="F39" s="236">
        <f t="shared" si="0"/>
        <v>80395</v>
      </c>
    </row>
    <row r="40" ht="22" customHeight="1" spans="1:6">
      <c r="A40" s="234">
        <v>50502</v>
      </c>
      <c r="B40" s="235" t="s">
        <v>2420</v>
      </c>
      <c r="C40" s="236">
        <v>225</v>
      </c>
      <c r="D40" s="236">
        <v>0</v>
      </c>
      <c r="E40" s="236">
        <v>0</v>
      </c>
      <c r="F40" s="236">
        <f t="shared" si="0"/>
        <v>225</v>
      </c>
    </row>
    <row r="41" ht="22" hidden="1" customHeight="1" spans="1:6">
      <c r="A41" s="234">
        <v>50599</v>
      </c>
      <c r="B41" s="235" t="s">
        <v>2421</v>
      </c>
      <c r="C41" s="236">
        <v>0</v>
      </c>
      <c r="D41" s="236">
        <v>0</v>
      </c>
      <c r="E41" s="236">
        <v>0</v>
      </c>
      <c r="F41" s="236"/>
    </row>
    <row r="42" ht="22" customHeight="1" spans="1:6">
      <c r="A42" s="231">
        <v>506</v>
      </c>
      <c r="B42" s="232" t="s">
        <v>2422</v>
      </c>
      <c r="C42" s="233">
        <f>SUM(C43:C44)</f>
        <v>0</v>
      </c>
      <c r="D42" s="233">
        <f>SUM(D43:D44)</f>
        <v>0</v>
      </c>
      <c r="E42" s="233">
        <f>SUM(E43:E44)</f>
        <v>0</v>
      </c>
      <c r="F42" s="230">
        <f t="shared" ref="F42:F56" si="1">SUM(C42+D42+E42)</f>
        <v>0</v>
      </c>
    </row>
    <row r="43" ht="22" hidden="1" customHeight="1" spans="1:6">
      <c r="A43" s="234">
        <v>50601</v>
      </c>
      <c r="B43" s="235" t="s">
        <v>2423</v>
      </c>
      <c r="C43" s="236">
        <v>0</v>
      </c>
      <c r="D43" s="236">
        <v>0</v>
      </c>
      <c r="E43" s="236">
        <v>0</v>
      </c>
      <c r="F43" s="230">
        <f t="shared" si="1"/>
        <v>0</v>
      </c>
    </row>
    <row r="44" ht="22" hidden="1" customHeight="1" spans="1:6">
      <c r="A44" s="234">
        <v>50602</v>
      </c>
      <c r="B44" s="235" t="s">
        <v>2424</v>
      </c>
      <c r="C44" s="236">
        <v>0</v>
      </c>
      <c r="D44" s="236">
        <v>0</v>
      </c>
      <c r="E44" s="236">
        <v>0</v>
      </c>
      <c r="F44" s="230">
        <f t="shared" si="1"/>
        <v>0</v>
      </c>
    </row>
    <row r="45" ht="22" customHeight="1" spans="1:6">
      <c r="A45" s="231">
        <v>507</v>
      </c>
      <c r="B45" s="232" t="s">
        <v>2425</v>
      </c>
      <c r="C45" s="233">
        <f>SUM(C46:C48)</f>
        <v>0</v>
      </c>
      <c r="D45" s="233">
        <f>SUM(D46:D48)</f>
        <v>0</v>
      </c>
      <c r="E45" s="233">
        <f>SUM(E46:E48)</f>
        <v>0</v>
      </c>
      <c r="F45" s="230">
        <f t="shared" si="1"/>
        <v>0</v>
      </c>
    </row>
    <row r="46" ht="22" hidden="1" customHeight="1" spans="1:6">
      <c r="A46" s="234">
        <v>50701</v>
      </c>
      <c r="B46" s="235" t="s">
        <v>2426</v>
      </c>
      <c r="C46" s="236">
        <v>0</v>
      </c>
      <c r="D46" s="236">
        <v>0</v>
      </c>
      <c r="E46" s="236">
        <v>0</v>
      </c>
      <c r="F46" s="230">
        <f t="shared" si="1"/>
        <v>0</v>
      </c>
    </row>
    <row r="47" ht="22" hidden="1" customHeight="1" spans="1:6">
      <c r="A47" s="234">
        <v>50702</v>
      </c>
      <c r="B47" s="235" t="s">
        <v>2427</v>
      </c>
      <c r="C47" s="236">
        <v>0</v>
      </c>
      <c r="D47" s="236">
        <v>0</v>
      </c>
      <c r="E47" s="236">
        <v>0</v>
      </c>
      <c r="F47" s="230">
        <f t="shared" si="1"/>
        <v>0</v>
      </c>
    </row>
    <row r="48" ht="22" hidden="1" customHeight="1" spans="1:6">
      <c r="A48" s="234">
        <v>50799</v>
      </c>
      <c r="B48" s="235" t="s">
        <v>2428</v>
      </c>
      <c r="C48" s="236">
        <v>0</v>
      </c>
      <c r="D48" s="236">
        <v>0</v>
      </c>
      <c r="E48" s="236">
        <v>0</v>
      </c>
      <c r="F48" s="230">
        <f t="shared" si="1"/>
        <v>0</v>
      </c>
    </row>
    <row r="49" ht="22" customHeight="1" spans="1:6">
      <c r="A49" s="231">
        <v>508</v>
      </c>
      <c r="B49" s="232" t="s">
        <v>2429</v>
      </c>
      <c r="C49" s="233">
        <f>SUM(C50:C51)</f>
        <v>0</v>
      </c>
      <c r="D49" s="233">
        <f>SUM(D50:D51)</f>
        <v>0</v>
      </c>
      <c r="E49" s="233">
        <f>SUM(E50:E51)</f>
        <v>0</v>
      </c>
      <c r="F49" s="230">
        <f t="shared" si="1"/>
        <v>0</v>
      </c>
    </row>
    <row r="50" ht="22" hidden="1" customHeight="1" spans="1:6">
      <c r="A50" s="234">
        <v>50801</v>
      </c>
      <c r="B50" s="235" t="s">
        <v>2430</v>
      </c>
      <c r="C50" s="236">
        <v>0</v>
      </c>
      <c r="D50" s="236">
        <v>0</v>
      </c>
      <c r="E50" s="236">
        <v>0</v>
      </c>
      <c r="F50" s="230">
        <f t="shared" si="1"/>
        <v>0</v>
      </c>
    </row>
    <row r="51" ht="22" hidden="1" customHeight="1" spans="1:6">
      <c r="A51" s="234">
        <v>50802</v>
      </c>
      <c r="B51" s="235" t="s">
        <v>2431</v>
      </c>
      <c r="C51" s="236">
        <v>0</v>
      </c>
      <c r="D51" s="236">
        <v>0</v>
      </c>
      <c r="E51" s="236">
        <v>0</v>
      </c>
      <c r="F51" s="230">
        <f t="shared" si="1"/>
        <v>0</v>
      </c>
    </row>
    <row r="52" ht="22" customHeight="1" spans="1:6">
      <c r="A52" s="231">
        <v>509</v>
      </c>
      <c r="B52" s="232" t="s">
        <v>2432</v>
      </c>
      <c r="C52" s="233">
        <f>SUM(C53:C57)</f>
        <v>22078</v>
      </c>
      <c r="D52" s="233">
        <f>SUM(D53:D57)</f>
        <v>0</v>
      </c>
      <c r="E52" s="233">
        <f>SUM(E53:E57)</f>
        <v>0</v>
      </c>
      <c r="F52" s="230">
        <f t="shared" si="1"/>
        <v>22078</v>
      </c>
    </row>
    <row r="53" ht="22" customHeight="1" spans="1:6">
      <c r="A53" s="234">
        <v>50901</v>
      </c>
      <c r="B53" s="235" t="s">
        <v>2433</v>
      </c>
      <c r="C53" s="236">
        <v>420</v>
      </c>
      <c r="D53" s="236">
        <v>0</v>
      </c>
      <c r="E53" s="236">
        <v>0</v>
      </c>
      <c r="F53" s="236">
        <f t="shared" si="1"/>
        <v>420</v>
      </c>
    </row>
    <row r="54" ht="22" hidden="1" customHeight="1" spans="1:6">
      <c r="A54" s="234">
        <v>50902</v>
      </c>
      <c r="B54" s="235" t="s">
        <v>2434</v>
      </c>
      <c r="C54" s="236">
        <v>0</v>
      </c>
      <c r="D54" s="236">
        <v>0</v>
      </c>
      <c r="E54" s="236">
        <v>0</v>
      </c>
      <c r="F54" s="236">
        <f t="shared" si="1"/>
        <v>0</v>
      </c>
    </row>
    <row r="55" ht="22" hidden="1" customHeight="1" spans="1:6">
      <c r="A55" s="234">
        <v>50903</v>
      </c>
      <c r="B55" s="235" t="s">
        <v>2435</v>
      </c>
      <c r="C55" s="236">
        <v>0</v>
      </c>
      <c r="D55" s="236">
        <v>0</v>
      </c>
      <c r="E55" s="236">
        <v>0</v>
      </c>
      <c r="F55" s="236">
        <f t="shared" si="1"/>
        <v>0</v>
      </c>
    </row>
    <row r="56" ht="22" customHeight="1" spans="1:6">
      <c r="A56" s="234">
        <v>50905</v>
      </c>
      <c r="B56" s="235" t="s">
        <v>2436</v>
      </c>
      <c r="C56" s="236">
        <v>21658</v>
      </c>
      <c r="D56" s="236">
        <v>0</v>
      </c>
      <c r="E56" s="236">
        <v>0</v>
      </c>
      <c r="F56" s="236">
        <f t="shared" si="1"/>
        <v>21658</v>
      </c>
    </row>
    <row r="57" ht="22" hidden="1" customHeight="1" spans="1:6">
      <c r="A57" s="234">
        <v>50999</v>
      </c>
      <c r="B57" s="235" t="s">
        <v>2437</v>
      </c>
      <c r="C57" s="236">
        <v>0</v>
      </c>
      <c r="D57" s="236">
        <v>0</v>
      </c>
      <c r="E57" s="236">
        <v>0</v>
      </c>
      <c r="F57" s="236"/>
    </row>
    <row r="58" ht="22" customHeight="1" spans="1:6">
      <c r="A58" s="231">
        <v>510</v>
      </c>
      <c r="B58" s="232" t="s">
        <v>2438</v>
      </c>
      <c r="C58" s="233">
        <f>SUM(C59:C60)</f>
        <v>0</v>
      </c>
      <c r="D58" s="233">
        <f>SUM(D59:D60)</f>
        <v>0</v>
      </c>
      <c r="E58" s="233">
        <f>SUM(E59:E60)</f>
        <v>0</v>
      </c>
      <c r="F58" s="230">
        <f t="shared" ref="F58:F82" si="2">SUM(C58+D58+E58)</f>
        <v>0</v>
      </c>
    </row>
    <row r="59" ht="22" hidden="1" customHeight="1" spans="1:6">
      <c r="A59" s="234">
        <v>51002</v>
      </c>
      <c r="B59" s="235" t="s">
        <v>2439</v>
      </c>
      <c r="C59" s="236">
        <v>0</v>
      </c>
      <c r="D59" s="236">
        <v>0</v>
      </c>
      <c r="E59" s="236">
        <v>0</v>
      </c>
      <c r="F59" s="230">
        <f t="shared" si="2"/>
        <v>0</v>
      </c>
    </row>
    <row r="60" ht="22" hidden="1" customHeight="1" spans="1:6">
      <c r="A60" s="234">
        <v>51003</v>
      </c>
      <c r="B60" s="235" t="s">
        <v>2440</v>
      </c>
      <c r="C60" s="236">
        <v>0</v>
      </c>
      <c r="D60" s="236">
        <v>0</v>
      </c>
      <c r="E60" s="236">
        <v>0</v>
      </c>
      <c r="F60" s="230">
        <f t="shared" si="2"/>
        <v>0</v>
      </c>
    </row>
    <row r="61" ht="22" customHeight="1" spans="1:6">
      <c r="A61" s="231">
        <v>511</v>
      </c>
      <c r="B61" s="232" t="s">
        <v>2441</v>
      </c>
      <c r="C61" s="233">
        <f>SUM(C62:C65)</f>
        <v>0</v>
      </c>
      <c r="D61" s="233">
        <f>SUM(D62:D65)</f>
        <v>0</v>
      </c>
      <c r="E61" s="233">
        <f>SUM(E62:E65)</f>
        <v>0</v>
      </c>
      <c r="F61" s="230">
        <f t="shared" si="2"/>
        <v>0</v>
      </c>
    </row>
    <row r="62" ht="22" hidden="1" customHeight="1" spans="1:6">
      <c r="A62" s="234">
        <v>51101</v>
      </c>
      <c r="B62" s="235" t="s">
        <v>2442</v>
      </c>
      <c r="C62" s="236">
        <v>0</v>
      </c>
      <c r="D62" s="236">
        <v>0</v>
      </c>
      <c r="E62" s="236">
        <v>0</v>
      </c>
      <c r="F62" s="230">
        <f t="shared" si="2"/>
        <v>0</v>
      </c>
    </row>
    <row r="63" ht="22" hidden="1" customHeight="1" spans="1:6">
      <c r="A63" s="234">
        <v>51102</v>
      </c>
      <c r="B63" s="235" t="s">
        <v>2443</v>
      </c>
      <c r="C63" s="236">
        <v>0</v>
      </c>
      <c r="D63" s="236">
        <v>0</v>
      </c>
      <c r="E63" s="236">
        <v>0</v>
      </c>
      <c r="F63" s="230">
        <f t="shared" si="2"/>
        <v>0</v>
      </c>
    </row>
    <row r="64" ht="22" hidden="1" customHeight="1" spans="1:6">
      <c r="A64" s="234">
        <v>51103</v>
      </c>
      <c r="B64" s="235" t="s">
        <v>2444</v>
      </c>
      <c r="C64" s="236">
        <v>0</v>
      </c>
      <c r="D64" s="236">
        <v>0</v>
      </c>
      <c r="E64" s="236">
        <v>0</v>
      </c>
      <c r="F64" s="230">
        <f t="shared" si="2"/>
        <v>0</v>
      </c>
    </row>
    <row r="65" ht="22" hidden="1" customHeight="1" spans="1:6">
      <c r="A65" s="234">
        <v>51104</v>
      </c>
      <c r="B65" s="235" t="s">
        <v>2445</v>
      </c>
      <c r="C65" s="236">
        <v>0</v>
      </c>
      <c r="D65" s="236">
        <v>0</v>
      </c>
      <c r="E65" s="236">
        <v>0</v>
      </c>
      <c r="F65" s="230">
        <f t="shared" si="2"/>
        <v>0</v>
      </c>
    </row>
    <row r="66" ht="22" customHeight="1" spans="1:6">
      <c r="A66" s="231">
        <v>512</v>
      </c>
      <c r="B66" s="232" t="s">
        <v>103</v>
      </c>
      <c r="C66" s="233">
        <f>SUM(C67:C68)</f>
        <v>0</v>
      </c>
      <c r="D66" s="233">
        <f>SUM(D67:D68)</f>
        <v>0</v>
      </c>
      <c r="E66" s="233">
        <f>SUM(E67:E68)</f>
        <v>0</v>
      </c>
      <c r="F66" s="230">
        <f t="shared" si="2"/>
        <v>0</v>
      </c>
    </row>
    <row r="67" ht="22" hidden="1" customHeight="1" spans="1:6">
      <c r="A67" s="234">
        <v>51201</v>
      </c>
      <c r="B67" s="235" t="s">
        <v>2446</v>
      </c>
      <c r="C67" s="236">
        <v>0</v>
      </c>
      <c r="D67" s="236">
        <v>0</v>
      </c>
      <c r="E67" s="236">
        <v>0</v>
      </c>
      <c r="F67" s="230">
        <f t="shared" si="2"/>
        <v>0</v>
      </c>
    </row>
    <row r="68" ht="22" hidden="1" customHeight="1" spans="1:6">
      <c r="A68" s="234">
        <v>51202</v>
      </c>
      <c r="B68" s="235" t="s">
        <v>2447</v>
      </c>
      <c r="C68" s="236">
        <v>0</v>
      </c>
      <c r="D68" s="236">
        <v>0</v>
      </c>
      <c r="E68" s="236">
        <v>0</v>
      </c>
      <c r="F68" s="230">
        <f t="shared" si="2"/>
        <v>0</v>
      </c>
    </row>
    <row r="69" ht="22" customHeight="1" spans="1:6">
      <c r="A69" s="231">
        <v>513</v>
      </c>
      <c r="B69" s="232" t="s">
        <v>2448</v>
      </c>
      <c r="C69" s="233">
        <f>SUM(C70:C73)</f>
        <v>0</v>
      </c>
      <c r="D69" s="233">
        <f>SUM(D70:D73)</f>
        <v>0</v>
      </c>
      <c r="E69" s="233">
        <f>SUM(E70:E73)</f>
        <v>0</v>
      </c>
      <c r="F69" s="230">
        <f t="shared" si="2"/>
        <v>0</v>
      </c>
    </row>
    <row r="70" ht="22" hidden="1" customHeight="1" spans="1:6">
      <c r="A70" s="234">
        <v>51301</v>
      </c>
      <c r="B70" s="235" t="s">
        <v>2449</v>
      </c>
      <c r="C70" s="236">
        <v>0</v>
      </c>
      <c r="D70" s="236">
        <v>0</v>
      </c>
      <c r="E70" s="236">
        <v>0</v>
      </c>
      <c r="F70" s="230">
        <f t="shared" si="2"/>
        <v>0</v>
      </c>
    </row>
    <row r="71" ht="22" hidden="1" customHeight="1" spans="1:6">
      <c r="A71" s="234">
        <v>51302</v>
      </c>
      <c r="B71" s="235" t="s">
        <v>2049</v>
      </c>
      <c r="C71" s="236">
        <v>0</v>
      </c>
      <c r="D71" s="236">
        <v>0</v>
      </c>
      <c r="E71" s="236">
        <v>0</v>
      </c>
      <c r="F71" s="230">
        <f t="shared" si="2"/>
        <v>0</v>
      </c>
    </row>
    <row r="72" ht="22" hidden="1" customHeight="1" spans="1:6">
      <c r="A72" s="234">
        <v>51303</v>
      </c>
      <c r="B72" s="235" t="s">
        <v>2450</v>
      </c>
      <c r="C72" s="236">
        <v>0</v>
      </c>
      <c r="D72" s="236">
        <v>0</v>
      </c>
      <c r="E72" s="236">
        <v>0</v>
      </c>
      <c r="F72" s="230">
        <f t="shared" si="2"/>
        <v>0</v>
      </c>
    </row>
    <row r="73" ht="22" hidden="1" customHeight="1" spans="1:6">
      <c r="A73" s="234">
        <v>51304</v>
      </c>
      <c r="B73" s="235" t="s">
        <v>2451</v>
      </c>
      <c r="C73" s="236">
        <v>0</v>
      </c>
      <c r="D73" s="236">
        <v>0</v>
      </c>
      <c r="E73" s="236">
        <v>0</v>
      </c>
      <c r="F73" s="230">
        <f t="shared" si="2"/>
        <v>0</v>
      </c>
    </row>
    <row r="74" ht="22" customHeight="1" spans="1:6">
      <c r="A74" s="231">
        <v>514</v>
      </c>
      <c r="B74" s="232" t="s">
        <v>2452</v>
      </c>
      <c r="C74" s="233">
        <v>0</v>
      </c>
      <c r="D74" s="233">
        <v>0</v>
      </c>
      <c r="E74" s="233">
        <v>0</v>
      </c>
      <c r="F74" s="230">
        <f t="shared" si="2"/>
        <v>0</v>
      </c>
    </row>
    <row r="75" ht="22" hidden="1" customHeight="1" spans="1:6">
      <c r="A75" s="234">
        <v>51401</v>
      </c>
      <c r="B75" s="235" t="s">
        <v>2364</v>
      </c>
      <c r="C75" s="236">
        <v>0</v>
      </c>
      <c r="D75" s="236">
        <v>0</v>
      </c>
      <c r="E75" s="236">
        <v>0</v>
      </c>
      <c r="F75" s="230">
        <f t="shared" si="2"/>
        <v>0</v>
      </c>
    </row>
    <row r="76" ht="22" hidden="1" customHeight="1" spans="1:6">
      <c r="A76" s="234">
        <v>51402</v>
      </c>
      <c r="B76" s="235" t="s">
        <v>2453</v>
      </c>
      <c r="C76" s="236">
        <v>0</v>
      </c>
      <c r="D76" s="236">
        <v>0</v>
      </c>
      <c r="E76" s="236">
        <v>0</v>
      </c>
      <c r="F76" s="230">
        <f t="shared" si="2"/>
        <v>0</v>
      </c>
    </row>
    <row r="77" ht="22" customHeight="1" spans="1:6">
      <c r="A77" s="231">
        <v>599</v>
      </c>
      <c r="B77" s="232" t="s">
        <v>2454</v>
      </c>
      <c r="C77" s="233">
        <f>SUM(C78:C81)</f>
        <v>2745</v>
      </c>
      <c r="D77" s="233">
        <f>SUM(D78:D81)</f>
        <v>0</v>
      </c>
      <c r="E77" s="233">
        <f>SUM(E78:E81)</f>
        <v>-541</v>
      </c>
      <c r="F77" s="230">
        <f t="shared" si="2"/>
        <v>2204</v>
      </c>
    </row>
    <row r="78" ht="22" hidden="1" customHeight="1" spans="1:6">
      <c r="A78" s="234">
        <v>59906</v>
      </c>
      <c r="B78" s="235" t="s">
        <v>2455</v>
      </c>
      <c r="C78" s="236">
        <v>0</v>
      </c>
      <c r="D78" s="236"/>
      <c r="E78" s="236"/>
      <c r="F78" s="230">
        <f t="shared" si="2"/>
        <v>0</v>
      </c>
    </row>
    <row r="79" ht="22" hidden="1" customHeight="1" spans="1:6">
      <c r="A79" s="234">
        <v>59907</v>
      </c>
      <c r="B79" s="235" t="s">
        <v>2456</v>
      </c>
      <c r="C79" s="236">
        <v>0</v>
      </c>
      <c r="D79" s="236">
        <v>0</v>
      </c>
      <c r="E79" s="236">
        <v>0</v>
      </c>
      <c r="F79" s="230">
        <f t="shared" si="2"/>
        <v>0</v>
      </c>
    </row>
    <row r="80" ht="35" hidden="1" customHeight="1" spans="1:6">
      <c r="A80" s="234">
        <v>59908</v>
      </c>
      <c r="B80" s="238" t="s">
        <v>2457</v>
      </c>
      <c r="C80" s="236">
        <v>0</v>
      </c>
      <c r="D80" s="236">
        <v>0</v>
      </c>
      <c r="E80" s="236">
        <v>0</v>
      </c>
      <c r="F80" s="230">
        <f t="shared" si="2"/>
        <v>0</v>
      </c>
    </row>
    <row r="81" ht="22" customHeight="1" spans="1:6">
      <c r="A81" s="234">
        <v>59999</v>
      </c>
      <c r="B81" s="234" t="s">
        <v>2366</v>
      </c>
      <c r="C81" s="236">
        <v>2745</v>
      </c>
      <c r="D81" s="236">
        <v>0</v>
      </c>
      <c r="E81" s="236">
        <v>-541</v>
      </c>
      <c r="F81" s="230">
        <f t="shared" si="2"/>
        <v>2204</v>
      </c>
    </row>
    <row r="82" ht="22" customHeight="1" spans="1:6">
      <c r="A82" s="239" t="s">
        <v>2458</v>
      </c>
      <c r="B82" s="240"/>
      <c r="C82" s="233">
        <f>SUM(C83:C97)</f>
        <v>239280</v>
      </c>
      <c r="D82" s="233">
        <f>SUM(D83:D97)</f>
        <v>5313</v>
      </c>
      <c r="E82" s="233">
        <f>SUM(E83:E97)</f>
        <v>0</v>
      </c>
      <c r="F82" s="230">
        <f t="shared" si="2"/>
        <v>244593</v>
      </c>
    </row>
    <row r="83" ht="22" hidden="1" customHeight="1" spans="1:6">
      <c r="A83" s="234">
        <v>501</v>
      </c>
      <c r="B83" s="235" t="s">
        <v>2393</v>
      </c>
      <c r="C83" s="236">
        <v>0</v>
      </c>
      <c r="D83" s="236">
        <v>0</v>
      </c>
      <c r="E83" s="236">
        <v>0</v>
      </c>
      <c r="F83" s="236"/>
    </row>
    <row r="84" ht="22" customHeight="1" spans="1:6">
      <c r="A84" s="234">
        <v>502</v>
      </c>
      <c r="B84" s="235" t="s">
        <v>2398</v>
      </c>
      <c r="C84" s="236">
        <v>189650</v>
      </c>
      <c r="D84" s="237">
        <v>2000</v>
      </c>
      <c r="E84" s="236">
        <v>0</v>
      </c>
      <c r="F84" s="236">
        <f t="shared" ref="F84:F97" si="3">SUM(C84+D84+E84)</f>
        <v>191650</v>
      </c>
    </row>
    <row r="85" ht="22" hidden="1" customHeight="1" spans="1:6">
      <c r="A85" s="234">
        <v>503</v>
      </c>
      <c r="B85" s="235" t="s">
        <v>2409</v>
      </c>
      <c r="C85" s="236">
        <v>0</v>
      </c>
      <c r="D85" s="236">
        <v>0</v>
      </c>
      <c r="E85" s="236">
        <v>0</v>
      </c>
      <c r="F85" s="236">
        <f t="shared" si="3"/>
        <v>0</v>
      </c>
    </row>
    <row r="86" ht="22" hidden="1" customHeight="1" spans="1:6">
      <c r="A86" s="234">
        <v>504</v>
      </c>
      <c r="B86" s="235" t="s">
        <v>2417</v>
      </c>
      <c r="C86" s="236">
        <v>0</v>
      </c>
      <c r="D86" s="236">
        <v>0</v>
      </c>
      <c r="E86" s="236">
        <v>0</v>
      </c>
      <c r="F86" s="236">
        <f t="shared" si="3"/>
        <v>0</v>
      </c>
    </row>
    <row r="87" ht="22" hidden="1" customHeight="1" spans="1:6">
      <c r="A87" s="234">
        <v>505</v>
      </c>
      <c r="B87" s="235" t="s">
        <v>2418</v>
      </c>
      <c r="C87" s="236">
        <v>0</v>
      </c>
      <c r="D87" s="236">
        <v>0</v>
      </c>
      <c r="E87" s="236">
        <v>0</v>
      </c>
      <c r="F87" s="236">
        <f t="shared" si="3"/>
        <v>0</v>
      </c>
    </row>
    <row r="88" ht="22" hidden="1" customHeight="1" spans="1:6">
      <c r="A88" s="234">
        <v>506</v>
      </c>
      <c r="B88" s="234" t="s">
        <v>2422</v>
      </c>
      <c r="C88" s="241">
        <v>0</v>
      </c>
      <c r="D88" s="241">
        <v>0</v>
      </c>
      <c r="E88" s="241">
        <v>0</v>
      </c>
      <c r="F88" s="236">
        <f t="shared" si="3"/>
        <v>0</v>
      </c>
    </row>
    <row r="89" ht="22" hidden="1" customHeight="1" spans="1:6">
      <c r="A89" s="234">
        <v>507</v>
      </c>
      <c r="B89" s="234" t="s">
        <v>2425</v>
      </c>
      <c r="C89" s="241">
        <v>0</v>
      </c>
      <c r="D89" s="241">
        <v>0</v>
      </c>
      <c r="E89" s="241">
        <v>0</v>
      </c>
      <c r="F89" s="236">
        <f t="shared" si="3"/>
        <v>0</v>
      </c>
    </row>
    <row r="90" ht="22" hidden="1" customHeight="1" spans="1:6">
      <c r="A90" s="234">
        <v>508</v>
      </c>
      <c r="B90" s="234" t="s">
        <v>2429</v>
      </c>
      <c r="C90" s="241">
        <v>0</v>
      </c>
      <c r="D90" s="241">
        <v>0</v>
      </c>
      <c r="E90" s="241">
        <v>0</v>
      </c>
      <c r="F90" s="236">
        <f t="shared" si="3"/>
        <v>0</v>
      </c>
    </row>
    <row r="91" ht="22" customHeight="1" spans="1:6">
      <c r="A91" s="234">
        <v>509</v>
      </c>
      <c r="B91" s="234" t="s">
        <v>2432</v>
      </c>
      <c r="C91" s="241">
        <v>4750</v>
      </c>
      <c r="D91" s="241">
        <v>0</v>
      </c>
      <c r="E91" s="241">
        <v>0</v>
      </c>
      <c r="F91" s="236">
        <f t="shared" si="3"/>
        <v>4750</v>
      </c>
    </row>
    <row r="92" ht="22" hidden="1" customHeight="1" spans="1:6">
      <c r="A92" s="234">
        <v>510</v>
      </c>
      <c r="B92" s="234" t="s">
        <v>2438</v>
      </c>
      <c r="C92" s="241">
        <v>0</v>
      </c>
      <c r="D92" s="241">
        <v>0</v>
      </c>
      <c r="E92" s="241">
        <v>0</v>
      </c>
      <c r="F92" s="236">
        <f t="shared" si="3"/>
        <v>0</v>
      </c>
    </row>
    <row r="93" ht="22" customHeight="1" spans="1:6">
      <c r="A93" s="234">
        <v>511</v>
      </c>
      <c r="B93" s="234" t="s">
        <v>2441</v>
      </c>
      <c r="C93" s="241">
        <v>4341</v>
      </c>
      <c r="D93" s="241">
        <v>0</v>
      </c>
      <c r="E93" s="241">
        <v>0</v>
      </c>
      <c r="F93" s="236">
        <f t="shared" si="3"/>
        <v>4341</v>
      </c>
    </row>
    <row r="94" ht="22" customHeight="1" spans="1:6">
      <c r="A94" s="234">
        <v>512</v>
      </c>
      <c r="B94" s="234" t="s">
        <v>103</v>
      </c>
      <c r="C94" s="241">
        <v>1000</v>
      </c>
      <c r="D94" s="241">
        <v>2766</v>
      </c>
      <c r="E94" s="241">
        <v>0</v>
      </c>
      <c r="F94" s="236">
        <f t="shared" si="3"/>
        <v>3766</v>
      </c>
    </row>
    <row r="95" ht="22" customHeight="1" spans="1:6">
      <c r="A95" s="234">
        <v>513</v>
      </c>
      <c r="B95" s="234" t="s">
        <v>2448</v>
      </c>
      <c r="C95" s="241">
        <v>32339</v>
      </c>
      <c r="D95" s="241">
        <v>547</v>
      </c>
      <c r="E95" s="241">
        <v>0</v>
      </c>
      <c r="F95" s="236">
        <f t="shared" si="3"/>
        <v>32886</v>
      </c>
    </row>
    <row r="96" ht="22" customHeight="1" spans="1:6">
      <c r="A96" s="234">
        <v>514</v>
      </c>
      <c r="B96" s="234" t="s">
        <v>2452</v>
      </c>
      <c r="C96" s="241">
        <v>3650</v>
      </c>
      <c r="D96" s="241">
        <v>0</v>
      </c>
      <c r="E96" s="242">
        <v>0</v>
      </c>
      <c r="F96" s="236">
        <f t="shared" si="3"/>
        <v>3650</v>
      </c>
    </row>
    <row r="97" ht="22" customHeight="1" spans="1:6">
      <c r="A97" s="234">
        <v>599</v>
      </c>
      <c r="B97" s="234" t="s">
        <v>2454</v>
      </c>
      <c r="C97" s="241">
        <v>3550</v>
      </c>
      <c r="D97" s="241">
        <v>0</v>
      </c>
      <c r="E97" s="241">
        <v>0</v>
      </c>
      <c r="F97" s="236">
        <f t="shared" si="3"/>
        <v>3550</v>
      </c>
    </row>
  </sheetData>
  <mergeCells count="9">
    <mergeCell ref="A2:F2"/>
    <mergeCell ref="A6:B6"/>
    <mergeCell ref="A82:B82"/>
    <mergeCell ref="A4:A5"/>
    <mergeCell ref="B4:B5"/>
    <mergeCell ref="C4:C5"/>
    <mergeCell ref="D4:D5"/>
    <mergeCell ref="E4:E5"/>
    <mergeCell ref="F4:F5"/>
  </mergeCells>
  <printOptions horizontalCentered="1"/>
  <pageMargins left="0.357638888888889" right="0.357638888888889" top="0.609027777777778" bottom="0.609027777777778" header="0.109027777777778" footer="0.297916666666667"/>
  <pageSetup paperSize="9" firstPageNumber="19" orientation="landscape" useFirstPageNumber="1" horizontalDpi="600"/>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sheetPr>
  <dimension ref="A1:J267"/>
  <sheetViews>
    <sheetView workbookViewId="0">
      <selection activeCell="C263" sqref="C263"/>
    </sheetView>
  </sheetViews>
  <sheetFormatPr defaultColWidth="8" defaultRowHeight="12.75"/>
  <cols>
    <col min="1" max="1" width="55.375" style="192" customWidth="1"/>
    <col min="2" max="2" width="10.75" style="192" customWidth="1"/>
    <col min="3" max="3" width="11.375" style="192" customWidth="1"/>
    <col min="4" max="4" width="10" style="192" customWidth="1"/>
    <col min="5" max="5" width="9.75" style="192" customWidth="1"/>
    <col min="6" max="6" width="63" style="192" customWidth="1"/>
    <col min="7" max="7" width="9.875" style="192" customWidth="1"/>
    <col min="8" max="8" width="11.375" style="192" customWidth="1"/>
    <col min="9" max="10" width="10.375" style="192" customWidth="1"/>
    <col min="11" max="16384" width="8" style="192"/>
  </cols>
  <sheetData>
    <row r="1" ht="15" customHeight="1" spans="1:10">
      <c r="A1" s="193"/>
      <c r="B1" s="193"/>
      <c r="C1" s="193"/>
      <c r="D1" s="193"/>
      <c r="E1" s="193"/>
      <c r="F1" s="193"/>
      <c r="G1" s="193"/>
      <c r="H1" s="193"/>
      <c r="I1" s="193"/>
      <c r="J1" s="193"/>
    </row>
    <row r="2" ht="22" customHeight="1" spans="1:10">
      <c r="A2" s="194" t="s">
        <v>2459</v>
      </c>
      <c r="B2" s="194"/>
      <c r="C2" s="194"/>
      <c r="D2" s="194"/>
      <c r="E2" s="194"/>
      <c r="F2" s="194"/>
      <c r="G2" s="194"/>
      <c r="H2" s="194"/>
      <c r="I2" s="194"/>
      <c r="J2" s="194"/>
    </row>
    <row r="3" ht="15" customHeight="1" spans="1:10">
      <c r="A3" s="195" t="s">
        <v>10</v>
      </c>
      <c r="B3" s="196"/>
      <c r="C3" s="196"/>
      <c r="D3" s="196"/>
      <c r="E3" s="196"/>
      <c r="F3" s="196"/>
      <c r="G3" s="197"/>
      <c r="H3" s="196"/>
      <c r="I3" s="196"/>
      <c r="J3" s="217" t="s">
        <v>31</v>
      </c>
    </row>
    <row r="4" ht="22.5" customHeight="1" spans="1:10">
      <c r="A4" s="198" t="s">
        <v>2460</v>
      </c>
      <c r="B4" s="199" t="s">
        <v>2460</v>
      </c>
      <c r="C4" s="199"/>
      <c r="D4" s="199"/>
      <c r="E4" s="199" t="s">
        <v>2460</v>
      </c>
      <c r="F4" s="200" t="s">
        <v>2461</v>
      </c>
      <c r="G4" s="200" t="s">
        <v>2461</v>
      </c>
      <c r="H4" s="200"/>
      <c r="I4" s="200"/>
      <c r="J4" s="200" t="s">
        <v>2461</v>
      </c>
    </row>
    <row r="5" ht="58" customHeight="1" spans="1:10">
      <c r="A5" s="201" t="s">
        <v>2462</v>
      </c>
      <c r="B5" s="202" t="s">
        <v>35</v>
      </c>
      <c r="C5" s="203" t="s">
        <v>2463</v>
      </c>
      <c r="D5" s="203" t="s">
        <v>2464</v>
      </c>
      <c r="E5" s="203" t="s">
        <v>2465</v>
      </c>
      <c r="F5" s="204" t="s">
        <v>2462</v>
      </c>
      <c r="G5" s="202" t="s">
        <v>35</v>
      </c>
      <c r="H5" s="203" t="s">
        <v>2463</v>
      </c>
      <c r="I5" s="203" t="s">
        <v>2464</v>
      </c>
      <c r="J5" s="203" t="s">
        <v>2465</v>
      </c>
    </row>
    <row r="6" ht="18" customHeight="1" spans="1:10">
      <c r="A6" s="205" t="s">
        <v>2466</v>
      </c>
      <c r="B6" s="206">
        <v>0</v>
      </c>
      <c r="C6" s="206">
        <v>0</v>
      </c>
      <c r="D6" s="206">
        <f t="shared" ref="D6:D51" si="0">SUM(B6+C6)</f>
        <v>0</v>
      </c>
      <c r="E6" s="207">
        <v>0</v>
      </c>
      <c r="F6" s="208" t="s">
        <v>2467</v>
      </c>
      <c r="G6" s="206">
        <f>SUM(G7,G13,G19)</f>
        <v>46</v>
      </c>
      <c r="H6" s="206">
        <f>SUM(H7,H13,H19)</f>
        <v>0</v>
      </c>
      <c r="I6" s="206">
        <f t="shared" ref="I6:I16" si="1">SUM(G6+H6)</f>
        <v>46</v>
      </c>
      <c r="J6" s="207">
        <f>I6/G6*100-100</f>
        <v>0</v>
      </c>
    </row>
    <row r="7" ht="18" customHeight="1" spans="1:10">
      <c r="A7" s="205" t="s">
        <v>2468</v>
      </c>
      <c r="B7" s="206">
        <v>0</v>
      </c>
      <c r="C7" s="206">
        <v>0</v>
      </c>
      <c r="D7" s="206">
        <f t="shared" si="0"/>
        <v>0</v>
      </c>
      <c r="E7" s="207">
        <v>0</v>
      </c>
      <c r="F7" s="208" t="s">
        <v>2469</v>
      </c>
      <c r="G7" s="206">
        <f>SUM(G8:G12)</f>
        <v>46</v>
      </c>
      <c r="H7" s="206">
        <f>SUM(H8:H12)</f>
        <v>0</v>
      </c>
      <c r="I7" s="206">
        <f t="shared" si="1"/>
        <v>46</v>
      </c>
      <c r="J7" s="207">
        <f>I7/G7*100-100</f>
        <v>0</v>
      </c>
    </row>
    <row r="8" ht="18" customHeight="1" spans="1:10">
      <c r="A8" s="205" t="s">
        <v>2470</v>
      </c>
      <c r="B8" s="206">
        <v>0</v>
      </c>
      <c r="C8" s="206">
        <v>0</v>
      </c>
      <c r="D8" s="206">
        <f t="shared" si="0"/>
        <v>0</v>
      </c>
      <c r="E8" s="207">
        <v>0</v>
      </c>
      <c r="F8" s="209" t="s">
        <v>2471</v>
      </c>
      <c r="G8" s="210">
        <v>0</v>
      </c>
      <c r="H8" s="210">
        <v>0</v>
      </c>
      <c r="I8" s="210">
        <f t="shared" si="1"/>
        <v>0</v>
      </c>
      <c r="J8" s="212">
        <v>0</v>
      </c>
    </row>
    <row r="9" ht="18" customHeight="1" spans="1:10">
      <c r="A9" s="205" t="s">
        <v>2472</v>
      </c>
      <c r="B9" s="206">
        <v>0</v>
      </c>
      <c r="C9" s="206">
        <v>0</v>
      </c>
      <c r="D9" s="206">
        <f t="shared" si="0"/>
        <v>0</v>
      </c>
      <c r="E9" s="207">
        <v>0</v>
      </c>
      <c r="F9" s="209" t="s">
        <v>2473</v>
      </c>
      <c r="G9" s="210">
        <v>0</v>
      </c>
      <c r="H9" s="210">
        <v>0</v>
      </c>
      <c r="I9" s="210">
        <f t="shared" si="1"/>
        <v>0</v>
      </c>
      <c r="J9" s="212">
        <v>0</v>
      </c>
    </row>
    <row r="10" ht="18" customHeight="1" spans="1:10">
      <c r="A10" s="205" t="s">
        <v>2474</v>
      </c>
      <c r="B10" s="206">
        <v>803</v>
      </c>
      <c r="C10" s="206">
        <v>0</v>
      </c>
      <c r="D10" s="206">
        <f t="shared" si="0"/>
        <v>803</v>
      </c>
      <c r="E10" s="207">
        <f t="shared" ref="E10:E12" si="2">D10/B10*100-100</f>
        <v>0</v>
      </c>
      <c r="F10" s="209" t="s">
        <v>2475</v>
      </c>
      <c r="G10" s="210">
        <v>0</v>
      </c>
      <c r="H10" s="210">
        <v>0</v>
      </c>
      <c r="I10" s="210">
        <f t="shared" si="1"/>
        <v>0</v>
      </c>
      <c r="J10" s="212">
        <v>0</v>
      </c>
    </row>
    <row r="11" ht="18" customHeight="1" spans="1:10">
      <c r="A11" s="205" t="s">
        <v>2476</v>
      </c>
      <c r="B11" s="206">
        <f>SUM(B12:B16)</f>
        <v>52686</v>
      </c>
      <c r="C11" s="206">
        <f>SUM(C12:C16)</f>
        <v>0</v>
      </c>
      <c r="D11" s="206">
        <f t="shared" si="0"/>
        <v>52686</v>
      </c>
      <c r="E11" s="207">
        <f t="shared" si="2"/>
        <v>0</v>
      </c>
      <c r="F11" s="209" t="s">
        <v>2477</v>
      </c>
      <c r="G11" s="210">
        <v>0</v>
      </c>
      <c r="H11" s="210">
        <v>0</v>
      </c>
      <c r="I11" s="210">
        <f t="shared" si="1"/>
        <v>0</v>
      </c>
      <c r="J11" s="212">
        <v>0</v>
      </c>
    </row>
    <row r="12" ht="18" customHeight="1" spans="1:10">
      <c r="A12" s="211" t="s">
        <v>2478</v>
      </c>
      <c r="B12" s="210">
        <v>52686</v>
      </c>
      <c r="C12" s="210">
        <v>0</v>
      </c>
      <c r="D12" s="210">
        <f t="shared" si="0"/>
        <v>52686</v>
      </c>
      <c r="E12" s="212">
        <f t="shared" si="2"/>
        <v>0</v>
      </c>
      <c r="F12" s="209" t="s">
        <v>2479</v>
      </c>
      <c r="G12" s="210">
        <v>46</v>
      </c>
      <c r="H12" s="210">
        <v>0</v>
      </c>
      <c r="I12" s="210">
        <f t="shared" si="1"/>
        <v>46</v>
      </c>
      <c r="J12" s="212">
        <f>I12/G12*100-100</f>
        <v>0</v>
      </c>
    </row>
    <row r="13" ht="18" customHeight="1" spans="1:10">
      <c r="A13" s="211" t="s">
        <v>2480</v>
      </c>
      <c r="B13" s="210">
        <v>0</v>
      </c>
      <c r="C13" s="210">
        <v>0</v>
      </c>
      <c r="D13" s="210">
        <f t="shared" si="0"/>
        <v>0</v>
      </c>
      <c r="E13" s="212">
        <v>0</v>
      </c>
      <c r="F13" s="208" t="s">
        <v>2481</v>
      </c>
      <c r="G13" s="206">
        <f>SUM(G14:G18)</f>
        <v>0</v>
      </c>
      <c r="H13" s="206">
        <f>SUM(H14:H18)</f>
        <v>0</v>
      </c>
      <c r="I13" s="206">
        <f t="shared" si="1"/>
        <v>0</v>
      </c>
      <c r="J13" s="207">
        <v>0</v>
      </c>
    </row>
    <row r="14" ht="18" customHeight="1" spans="1:10">
      <c r="A14" s="211" t="s">
        <v>2482</v>
      </c>
      <c r="B14" s="210">
        <v>0</v>
      </c>
      <c r="C14" s="210">
        <v>0</v>
      </c>
      <c r="D14" s="210">
        <f t="shared" si="0"/>
        <v>0</v>
      </c>
      <c r="E14" s="212">
        <v>0</v>
      </c>
      <c r="F14" s="209" t="s">
        <v>2483</v>
      </c>
      <c r="G14" s="210">
        <v>0</v>
      </c>
      <c r="H14" s="210">
        <v>0</v>
      </c>
      <c r="I14" s="210">
        <f t="shared" si="1"/>
        <v>0</v>
      </c>
      <c r="J14" s="212">
        <v>0</v>
      </c>
    </row>
    <row r="15" ht="18" customHeight="1" spans="1:10">
      <c r="A15" s="211" t="s">
        <v>2484</v>
      </c>
      <c r="B15" s="210">
        <v>0</v>
      </c>
      <c r="C15" s="210">
        <v>0</v>
      </c>
      <c r="D15" s="210">
        <f t="shared" si="0"/>
        <v>0</v>
      </c>
      <c r="E15" s="212">
        <v>0</v>
      </c>
      <c r="F15" s="209" t="s">
        <v>2485</v>
      </c>
      <c r="G15" s="210">
        <v>0</v>
      </c>
      <c r="H15" s="210">
        <v>0</v>
      </c>
      <c r="I15" s="210">
        <f t="shared" si="1"/>
        <v>0</v>
      </c>
      <c r="J15" s="212">
        <v>0</v>
      </c>
    </row>
    <row r="16" ht="18" customHeight="1" spans="1:10">
      <c r="A16" s="211" t="s">
        <v>2486</v>
      </c>
      <c r="B16" s="210">
        <v>0</v>
      </c>
      <c r="C16" s="210">
        <v>0</v>
      </c>
      <c r="D16" s="210">
        <f t="shared" si="0"/>
        <v>0</v>
      </c>
      <c r="E16" s="212">
        <v>0</v>
      </c>
      <c r="F16" s="209" t="s">
        <v>2487</v>
      </c>
      <c r="G16" s="210">
        <v>0</v>
      </c>
      <c r="H16" s="210">
        <v>0</v>
      </c>
      <c r="I16" s="210">
        <f t="shared" si="1"/>
        <v>0</v>
      </c>
      <c r="J16" s="212">
        <v>0</v>
      </c>
    </row>
    <row r="17" ht="18" customHeight="1" spans="1:10">
      <c r="A17" s="205" t="s">
        <v>2488</v>
      </c>
      <c r="B17" s="206">
        <v>0</v>
      </c>
      <c r="C17" s="206">
        <v>0</v>
      </c>
      <c r="D17" s="206">
        <f t="shared" si="0"/>
        <v>0</v>
      </c>
      <c r="E17" s="207">
        <v>0</v>
      </c>
      <c r="F17" s="209" t="s">
        <v>2489</v>
      </c>
      <c r="G17" s="210">
        <v>0</v>
      </c>
      <c r="H17" s="210">
        <v>0</v>
      </c>
      <c r="I17" s="210">
        <f t="shared" ref="I17:I80" si="3">SUM(G17+H17)</f>
        <v>0</v>
      </c>
      <c r="J17" s="212">
        <v>0</v>
      </c>
    </row>
    <row r="18" ht="18" customHeight="1" spans="1:10">
      <c r="A18" s="205" t="s">
        <v>2490</v>
      </c>
      <c r="B18" s="206">
        <f>SUM(B19:B20)</f>
        <v>0</v>
      </c>
      <c r="C18" s="206">
        <f>SUM(C19:C20)</f>
        <v>0</v>
      </c>
      <c r="D18" s="206">
        <f t="shared" si="0"/>
        <v>0</v>
      </c>
      <c r="E18" s="207">
        <v>0</v>
      </c>
      <c r="F18" s="209" t="s">
        <v>2491</v>
      </c>
      <c r="G18" s="210">
        <v>0</v>
      </c>
      <c r="H18" s="210">
        <v>0</v>
      </c>
      <c r="I18" s="210">
        <f t="shared" si="3"/>
        <v>0</v>
      </c>
      <c r="J18" s="212">
        <v>0</v>
      </c>
    </row>
    <row r="19" ht="18" customHeight="1" spans="1:10">
      <c r="A19" s="211" t="s">
        <v>2492</v>
      </c>
      <c r="B19" s="210">
        <v>0</v>
      </c>
      <c r="C19" s="210">
        <v>0</v>
      </c>
      <c r="D19" s="213">
        <f t="shared" si="0"/>
        <v>0</v>
      </c>
      <c r="E19" s="212">
        <v>0</v>
      </c>
      <c r="F19" s="208" t="s">
        <v>2493</v>
      </c>
      <c r="G19" s="206">
        <f>SUM(G20:G21)</f>
        <v>0</v>
      </c>
      <c r="H19" s="206">
        <f>SUM(H20:H21)</f>
        <v>0</v>
      </c>
      <c r="I19" s="206">
        <f t="shared" si="3"/>
        <v>0</v>
      </c>
      <c r="J19" s="207">
        <v>0</v>
      </c>
    </row>
    <row r="20" ht="18" customHeight="1" spans="1:10">
      <c r="A20" s="211" t="s">
        <v>2494</v>
      </c>
      <c r="B20" s="210">
        <v>0</v>
      </c>
      <c r="C20" s="210">
        <v>0</v>
      </c>
      <c r="D20" s="213">
        <f t="shared" si="0"/>
        <v>0</v>
      </c>
      <c r="E20" s="212">
        <v>0</v>
      </c>
      <c r="F20" s="209" t="s">
        <v>2495</v>
      </c>
      <c r="G20" s="210">
        <v>0</v>
      </c>
      <c r="H20" s="210">
        <v>0</v>
      </c>
      <c r="I20" s="210">
        <f t="shared" si="3"/>
        <v>0</v>
      </c>
      <c r="J20" s="212">
        <v>0</v>
      </c>
    </row>
    <row r="21" ht="18" customHeight="1" spans="1:10">
      <c r="A21" s="205" t="s">
        <v>2496</v>
      </c>
      <c r="B21" s="206">
        <v>0</v>
      </c>
      <c r="C21" s="206">
        <v>0</v>
      </c>
      <c r="D21" s="206">
        <f t="shared" si="0"/>
        <v>0</v>
      </c>
      <c r="E21" s="207">
        <v>0</v>
      </c>
      <c r="F21" s="209" t="s">
        <v>2497</v>
      </c>
      <c r="G21" s="210">
        <v>0</v>
      </c>
      <c r="H21" s="210">
        <v>0</v>
      </c>
      <c r="I21" s="210">
        <f t="shared" si="3"/>
        <v>0</v>
      </c>
      <c r="J21" s="212">
        <v>0</v>
      </c>
    </row>
    <row r="22" ht="18" customHeight="1" spans="1:10">
      <c r="A22" s="205" t="s">
        <v>2498</v>
      </c>
      <c r="B22" s="206">
        <v>0</v>
      </c>
      <c r="C22" s="206">
        <v>0</v>
      </c>
      <c r="D22" s="206">
        <f t="shared" si="0"/>
        <v>0</v>
      </c>
      <c r="E22" s="207">
        <v>0</v>
      </c>
      <c r="F22" s="208" t="s">
        <v>2499</v>
      </c>
      <c r="G22" s="206">
        <f>SUM(G23,G28)</f>
        <v>0</v>
      </c>
      <c r="H22" s="206">
        <f>SUM(H23,H28)</f>
        <v>0</v>
      </c>
      <c r="I22" s="206">
        <f t="shared" si="3"/>
        <v>0</v>
      </c>
      <c r="J22" s="207">
        <v>0</v>
      </c>
    </row>
    <row r="23" ht="18" customHeight="1" spans="1:10">
      <c r="A23" s="205" t="s">
        <v>2500</v>
      </c>
      <c r="B23" s="206">
        <v>0</v>
      </c>
      <c r="C23" s="206">
        <v>0</v>
      </c>
      <c r="D23" s="206">
        <f t="shared" si="0"/>
        <v>0</v>
      </c>
      <c r="E23" s="207">
        <v>0</v>
      </c>
      <c r="F23" s="208" t="s">
        <v>2501</v>
      </c>
      <c r="G23" s="206">
        <f>SUM(G24:G27)</f>
        <v>0</v>
      </c>
      <c r="H23" s="206">
        <f>SUM(H24:H27)</f>
        <v>0</v>
      </c>
      <c r="I23" s="206">
        <f t="shared" si="3"/>
        <v>0</v>
      </c>
      <c r="J23" s="207">
        <v>0</v>
      </c>
    </row>
    <row r="24" ht="18" customHeight="1" spans="1:10">
      <c r="A24" s="205" t="s">
        <v>2502</v>
      </c>
      <c r="B24" s="206">
        <v>0</v>
      </c>
      <c r="C24" s="206">
        <v>0</v>
      </c>
      <c r="D24" s="206">
        <f t="shared" si="0"/>
        <v>0</v>
      </c>
      <c r="E24" s="207">
        <v>0</v>
      </c>
      <c r="F24" s="209" t="s">
        <v>2503</v>
      </c>
      <c r="G24" s="210">
        <v>0</v>
      </c>
      <c r="H24" s="210">
        <v>0</v>
      </c>
      <c r="I24" s="210">
        <f t="shared" si="3"/>
        <v>0</v>
      </c>
      <c r="J24" s="212">
        <v>0</v>
      </c>
    </row>
    <row r="25" ht="18" customHeight="1" spans="1:10">
      <c r="A25" s="205" t="s">
        <v>2504</v>
      </c>
      <c r="B25" s="206">
        <v>0</v>
      </c>
      <c r="C25" s="206">
        <v>0</v>
      </c>
      <c r="D25" s="206">
        <f t="shared" si="0"/>
        <v>0</v>
      </c>
      <c r="E25" s="207">
        <v>0</v>
      </c>
      <c r="F25" s="209" t="s">
        <v>2505</v>
      </c>
      <c r="G25" s="210">
        <v>0</v>
      </c>
      <c r="H25" s="210">
        <v>0</v>
      </c>
      <c r="I25" s="210">
        <f t="shared" si="3"/>
        <v>0</v>
      </c>
      <c r="J25" s="212">
        <v>0</v>
      </c>
    </row>
    <row r="26" ht="18" customHeight="1" spans="1:10">
      <c r="A26" s="205" t="s">
        <v>2506</v>
      </c>
      <c r="B26" s="206">
        <f>SUM(B27:B31)</f>
        <v>0</v>
      </c>
      <c r="C26" s="206">
        <f>SUM(C27:C31)</f>
        <v>0</v>
      </c>
      <c r="D26" s="206">
        <f t="shared" si="0"/>
        <v>0</v>
      </c>
      <c r="E26" s="207">
        <v>0</v>
      </c>
      <c r="F26" s="209" t="s">
        <v>2507</v>
      </c>
      <c r="G26" s="210">
        <v>0</v>
      </c>
      <c r="H26" s="210">
        <v>0</v>
      </c>
      <c r="I26" s="210">
        <f t="shared" si="3"/>
        <v>0</v>
      </c>
      <c r="J26" s="212">
        <v>0</v>
      </c>
    </row>
    <row r="27" ht="18" customHeight="1" spans="1:10">
      <c r="A27" s="211" t="s">
        <v>2508</v>
      </c>
      <c r="B27" s="210">
        <v>0</v>
      </c>
      <c r="C27" s="210">
        <v>0</v>
      </c>
      <c r="D27" s="210">
        <f t="shared" si="0"/>
        <v>0</v>
      </c>
      <c r="E27" s="212">
        <v>0</v>
      </c>
      <c r="F27" s="209" t="s">
        <v>2509</v>
      </c>
      <c r="G27" s="210">
        <v>0</v>
      </c>
      <c r="H27" s="210">
        <v>0</v>
      </c>
      <c r="I27" s="210">
        <f t="shared" si="3"/>
        <v>0</v>
      </c>
      <c r="J27" s="212">
        <v>0</v>
      </c>
    </row>
    <row r="28" ht="18" customHeight="1" spans="1:10">
      <c r="A28" s="211" t="s">
        <v>2510</v>
      </c>
      <c r="B28" s="210">
        <v>0</v>
      </c>
      <c r="C28" s="210">
        <v>0</v>
      </c>
      <c r="D28" s="210">
        <f t="shared" si="0"/>
        <v>0</v>
      </c>
      <c r="E28" s="212">
        <v>0</v>
      </c>
      <c r="F28" s="208" t="s">
        <v>2511</v>
      </c>
      <c r="G28" s="206">
        <f>SUM(G29:G32)</f>
        <v>0</v>
      </c>
      <c r="H28" s="206">
        <f>SUM(H29:H32)</f>
        <v>0</v>
      </c>
      <c r="I28" s="206">
        <f t="shared" si="3"/>
        <v>0</v>
      </c>
      <c r="J28" s="207">
        <v>0</v>
      </c>
    </row>
    <row r="29" ht="18" customHeight="1" spans="1:10">
      <c r="A29" s="211" t="s">
        <v>2512</v>
      </c>
      <c r="B29" s="210">
        <v>0</v>
      </c>
      <c r="C29" s="210">
        <v>0</v>
      </c>
      <c r="D29" s="210">
        <f t="shared" si="0"/>
        <v>0</v>
      </c>
      <c r="E29" s="212">
        <v>0</v>
      </c>
      <c r="F29" s="209" t="s">
        <v>2513</v>
      </c>
      <c r="G29" s="210">
        <v>0</v>
      </c>
      <c r="H29" s="210">
        <v>0</v>
      </c>
      <c r="I29" s="210">
        <f t="shared" si="3"/>
        <v>0</v>
      </c>
      <c r="J29" s="212">
        <v>0</v>
      </c>
    </row>
    <row r="30" ht="18" customHeight="1" spans="1:10">
      <c r="A30" s="211" t="s">
        <v>2514</v>
      </c>
      <c r="B30" s="210">
        <v>0</v>
      </c>
      <c r="C30" s="210">
        <v>0</v>
      </c>
      <c r="D30" s="210">
        <f t="shared" si="0"/>
        <v>0</v>
      </c>
      <c r="E30" s="212">
        <v>0</v>
      </c>
      <c r="F30" s="209" t="s">
        <v>2515</v>
      </c>
      <c r="G30" s="210">
        <v>0</v>
      </c>
      <c r="H30" s="210">
        <v>0</v>
      </c>
      <c r="I30" s="210">
        <f t="shared" si="3"/>
        <v>0</v>
      </c>
      <c r="J30" s="212">
        <v>0</v>
      </c>
    </row>
    <row r="31" ht="18" customHeight="1" spans="1:10">
      <c r="A31" s="211" t="s">
        <v>2516</v>
      </c>
      <c r="B31" s="210">
        <v>0</v>
      </c>
      <c r="C31" s="210">
        <v>0</v>
      </c>
      <c r="D31" s="210">
        <f t="shared" si="0"/>
        <v>0</v>
      </c>
      <c r="E31" s="212">
        <v>0</v>
      </c>
      <c r="F31" s="209" t="s">
        <v>2517</v>
      </c>
      <c r="G31" s="210">
        <v>0</v>
      </c>
      <c r="H31" s="210">
        <v>0</v>
      </c>
      <c r="I31" s="210">
        <f t="shared" si="3"/>
        <v>0</v>
      </c>
      <c r="J31" s="212">
        <v>0</v>
      </c>
    </row>
    <row r="32" ht="18" customHeight="1" spans="1:10">
      <c r="A32" s="205" t="s">
        <v>2518</v>
      </c>
      <c r="B32" s="206">
        <v>0</v>
      </c>
      <c r="C32" s="206">
        <v>0</v>
      </c>
      <c r="D32" s="206">
        <f t="shared" si="0"/>
        <v>0</v>
      </c>
      <c r="E32" s="207">
        <v>0</v>
      </c>
      <c r="F32" s="209" t="s">
        <v>2519</v>
      </c>
      <c r="G32" s="210">
        <v>0</v>
      </c>
      <c r="H32" s="210">
        <v>0</v>
      </c>
      <c r="I32" s="210">
        <f t="shared" si="3"/>
        <v>0</v>
      </c>
      <c r="J32" s="212">
        <v>0</v>
      </c>
    </row>
    <row r="33" ht="18" customHeight="1" spans="1:10">
      <c r="A33" s="205" t="s">
        <v>2520</v>
      </c>
      <c r="B33" s="206">
        <f>SUM(B34:B36,B40:B45,B48:B49)</f>
        <v>0</v>
      </c>
      <c r="C33" s="206">
        <f>SUM(C34:C36,C40:C45,C48:C49)</f>
        <v>0</v>
      </c>
      <c r="D33" s="206">
        <f t="shared" si="0"/>
        <v>0</v>
      </c>
      <c r="E33" s="207">
        <v>0</v>
      </c>
      <c r="F33" s="208" t="s">
        <v>2521</v>
      </c>
      <c r="G33" s="206">
        <f>SUM(G34,G50,G54,G55,G61,G65,G69,G73,G79,G82)</f>
        <v>24434</v>
      </c>
      <c r="H33" s="206">
        <f>SUM(H34,H50,H54,H55,H61,H65,H69,H73,H79,H82)</f>
        <v>0</v>
      </c>
      <c r="I33" s="206">
        <f t="shared" si="3"/>
        <v>24434</v>
      </c>
      <c r="J33" s="207">
        <f t="shared" ref="J33:J38" si="4">I33/G33*100-100</f>
        <v>0</v>
      </c>
    </row>
    <row r="34" ht="18" customHeight="1" spans="1:10">
      <c r="A34" s="211" t="s">
        <v>2522</v>
      </c>
      <c r="B34" s="210">
        <v>0</v>
      </c>
      <c r="C34" s="210">
        <v>0</v>
      </c>
      <c r="D34" s="210">
        <f t="shared" si="0"/>
        <v>0</v>
      </c>
      <c r="E34" s="212">
        <v>0</v>
      </c>
      <c r="F34" s="208" t="s">
        <v>2523</v>
      </c>
      <c r="G34" s="206">
        <f>SUM(G35:G49)</f>
        <v>23631</v>
      </c>
      <c r="H34" s="206">
        <f>SUM(H35:H49)</f>
        <v>0</v>
      </c>
      <c r="I34" s="206">
        <f t="shared" si="3"/>
        <v>23631</v>
      </c>
      <c r="J34" s="207">
        <f t="shared" si="4"/>
        <v>0</v>
      </c>
    </row>
    <row r="35" ht="18" customHeight="1" spans="1:10">
      <c r="A35" s="211" t="s">
        <v>2524</v>
      </c>
      <c r="B35" s="210">
        <v>0</v>
      </c>
      <c r="C35" s="210">
        <v>0</v>
      </c>
      <c r="D35" s="210">
        <f t="shared" si="0"/>
        <v>0</v>
      </c>
      <c r="E35" s="212">
        <v>0</v>
      </c>
      <c r="F35" s="209" t="s">
        <v>2525</v>
      </c>
      <c r="G35" s="210">
        <v>540</v>
      </c>
      <c r="H35" s="210">
        <v>0</v>
      </c>
      <c r="I35" s="210">
        <f t="shared" si="3"/>
        <v>540</v>
      </c>
      <c r="J35" s="212">
        <f t="shared" si="4"/>
        <v>0</v>
      </c>
    </row>
    <row r="36" ht="18" customHeight="1" spans="1:10">
      <c r="A36" s="211" t="s">
        <v>2526</v>
      </c>
      <c r="B36" s="214">
        <f>SUM(B37:B39)</f>
        <v>0</v>
      </c>
      <c r="C36" s="214">
        <f>SUM(C37:C39)</f>
        <v>0</v>
      </c>
      <c r="D36" s="206">
        <f t="shared" si="0"/>
        <v>0</v>
      </c>
      <c r="E36" s="207">
        <v>0</v>
      </c>
      <c r="F36" s="209" t="s">
        <v>2527</v>
      </c>
      <c r="G36" s="210">
        <v>19653</v>
      </c>
      <c r="H36" s="210">
        <v>0</v>
      </c>
      <c r="I36" s="210">
        <f t="shared" si="3"/>
        <v>19653</v>
      </c>
      <c r="J36" s="212">
        <f t="shared" si="4"/>
        <v>0</v>
      </c>
    </row>
    <row r="37" ht="18" customHeight="1" spans="1:10">
      <c r="A37" s="211" t="s">
        <v>2528</v>
      </c>
      <c r="B37" s="210">
        <v>0</v>
      </c>
      <c r="C37" s="210">
        <v>0</v>
      </c>
      <c r="D37" s="210">
        <f t="shared" si="0"/>
        <v>0</v>
      </c>
      <c r="E37" s="212">
        <v>0</v>
      </c>
      <c r="F37" s="209" t="s">
        <v>2529</v>
      </c>
      <c r="G37" s="210">
        <v>754</v>
      </c>
      <c r="H37" s="210">
        <v>0</v>
      </c>
      <c r="I37" s="210">
        <f t="shared" si="3"/>
        <v>754</v>
      </c>
      <c r="J37" s="212">
        <f t="shared" si="4"/>
        <v>0</v>
      </c>
    </row>
    <row r="38" ht="18" customHeight="1" spans="1:10">
      <c r="A38" s="211" t="s">
        <v>2530</v>
      </c>
      <c r="B38" s="210">
        <v>0</v>
      </c>
      <c r="C38" s="210">
        <v>0</v>
      </c>
      <c r="D38" s="210">
        <f t="shared" si="0"/>
        <v>0</v>
      </c>
      <c r="E38" s="212">
        <v>0</v>
      </c>
      <c r="F38" s="209" t="s">
        <v>2531</v>
      </c>
      <c r="G38" s="210">
        <v>198</v>
      </c>
      <c r="H38" s="210">
        <v>0</v>
      </c>
      <c r="I38" s="210">
        <f t="shared" si="3"/>
        <v>198</v>
      </c>
      <c r="J38" s="212">
        <f t="shared" si="4"/>
        <v>0</v>
      </c>
    </row>
    <row r="39" ht="18" customHeight="1" spans="1:10">
      <c r="A39" s="211" t="s">
        <v>2532</v>
      </c>
      <c r="B39" s="210">
        <v>0</v>
      </c>
      <c r="C39" s="210">
        <v>0</v>
      </c>
      <c r="D39" s="210">
        <f t="shared" si="0"/>
        <v>0</v>
      </c>
      <c r="E39" s="212">
        <v>0</v>
      </c>
      <c r="F39" s="209" t="s">
        <v>2533</v>
      </c>
      <c r="G39" s="210">
        <v>0</v>
      </c>
      <c r="H39" s="210">
        <v>0</v>
      </c>
      <c r="I39" s="210">
        <f t="shared" si="3"/>
        <v>0</v>
      </c>
      <c r="J39" s="212">
        <v>0</v>
      </c>
    </row>
    <row r="40" ht="18" customHeight="1" spans="1:10">
      <c r="A40" s="211" t="s">
        <v>2534</v>
      </c>
      <c r="B40" s="210">
        <v>0</v>
      </c>
      <c r="C40" s="210">
        <v>0</v>
      </c>
      <c r="D40" s="210">
        <f t="shared" si="0"/>
        <v>0</v>
      </c>
      <c r="E40" s="212">
        <v>0</v>
      </c>
      <c r="F40" s="209" t="s">
        <v>2535</v>
      </c>
      <c r="G40" s="210">
        <v>420</v>
      </c>
      <c r="H40" s="210">
        <v>0</v>
      </c>
      <c r="I40" s="210">
        <f t="shared" si="3"/>
        <v>420</v>
      </c>
      <c r="J40" s="212">
        <f>I40/G40*100-100</f>
        <v>0</v>
      </c>
    </row>
    <row r="41" ht="18" customHeight="1" spans="1:10">
      <c r="A41" s="211" t="s">
        <v>2536</v>
      </c>
      <c r="B41" s="210">
        <v>0</v>
      </c>
      <c r="C41" s="210">
        <v>0</v>
      </c>
      <c r="D41" s="210">
        <f t="shared" si="0"/>
        <v>0</v>
      </c>
      <c r="E41" s="212">
        <v>0</v>
      </c>
      <c r="F41" s="209" t="s">
        <v>2537</v>
      </c>
      <c r="G41" s="210">
        <v>0</v>
      </c>
      <c r="H41" s="210">
        <v>0</v>
      </c>
      <c r="I41" s="210">
        <f t="shared" si="3"/>
        <v>0</v>
      </c>
      <c r="J41" s="212">
        <v>0</v>
      </c>
    </row>
    <row r="42" ht="18" customHeight="1" spans="1:10">
      <c r="A42" s="211" t="s">
        <v>2538</v>
      </c>
      <c r="B42" s="210">
        <v>0</v>
      </c>
      <c r="C42" s="210">
        <v>0</v>
      </c>
      <c r="D42" s="210">
        <f t="shared" si="0"/>
        <v>0</v>
      </c>
      <c r="E42" s="212">
        <v>0</v>
      </c>
      <c r="F42" s="209" t="s">
        <v>2539</v>
      </c>
      <c r="G42" s="210">
        <v>0</v>
      </c>
      <c r="H42" s="210">
        <v>0</v>
      </c>
      <c r="I42" s="210">
        <f t="shared" si="3"/>
        <v>0</v>
      </c>
      <c r="J42" s="212">
        <v>0</v>
      </c>
    </row>
    <row r="43" ht="18" customHeight="1" spans="1:10">
      <c r="A43" s="211" t="s">
        <v>2540</v>
      </c>
      <c r="B43" s="210">
        <v>0</v>
      </c>
      <c r="C43" s="210">
        <v>0</v>
      </c>
      <c r="D43" s="210">
        <f t="shared" si="0"/>
        <v>0</v>
      </c>
      <c r="E43" s="212">
        <v>0</v>
      </c>
      <c r="F43" s="209" t="s">
        <v>2541</v>
      </c>
      <c r="G43" s="210">
        <v>0</v>
      </c>
      <c r="H43" s="210">
        <v>0</v>
      </c>
      <c r="I43" s="210">
        <f t="shared" si="3"/>
        <v>0</v>
      </c>
      <c r="J43" s="212">
        <v>0</v>
      </c>
    </row>
    <row r="44" ht="18" customHeight="1" spans="1:10">
      <c r="A44" s="211" t="s">
        <v>2542</v>
      </c>
      <c r="B44" s="210">
        <v>0</v>
      </c>
      <c r="C44" s="210">
        <v>0</v>
      </c>
      <c r="D44" s="210">
        <f t="shared" si="0"/>
        <v>0</v>
      </c>
      <c r="E44" s="212">
        <v>0</v>
      </c>
      <c r="F44" s="209" t="s">
        <v>2543</v>
      </c>
      <c r="G44" s="210">
        <v>0</v>
      </c>
      <c r="H44" s="210">
        <v>0</v>
      </c>
      <c r="I44" s="210">
        <f t="shared" si="3"/>
        <v>0</v>
      </c>
      <c r="J44" s="212">
        <v>0</v>
      </c>
    </row>
    <row r="45" ht="18" customHeight="1" spans="1:10">
      <c r="A45" s="211" t="s">
        <v>2544</v>
      </c>
      <c r="B45" s="214">
        <f>SUM(B46:B47)</f>
        <v>0</v>
      </c>
      <c r="C45" s="214">
        <f>SUM(C46:C47)</f>
        <v>0</v>
      </c>
      <c r="D45" s="206">
        <f t="shared" si="0"/>
        <v>0</v>
      </c>
      <c r="E45" s="207">
        <v>0</v>
      </c>
      <c r="F45" s="209" t="s">
        <v>2167</v>
      </c>
      <c r="G45" s="210">
        <v>0</v>
      </c>
      <c r="H45" s="210">
        <v>0</v>
      </c>
      <c r="I45" s="210">
        <f t="shared" si="3"/>
        <v>0</v>
      </c>
      <c r="J45" s="212">
        <v>0</v>
      </c>
    </row>
    <row r="46" ht="18" customHeight="1" spans="1:10">
      <c r="A46" s="211" t="s">
        <v>2545</v>
      </c>
      <c r="B46" s="210">
        <v>0</v>
      </c>
      <c r="C46" s="210">
        <v>0</v>
      </c>
      <c r="D46" s="210">
        <f t="shared" si="0"/>
        <v>0</v>
      </c>
      <c r="E46" s="212">
        <v>0</v>
      </c>
      <c r="F46" s="209" t="s">
        <v>2546</v>
      </c>
      <c r="G46" s="210">
        <v>2066</v>
      </c>
      <c r="H46" s="210">
        <v>0</v>
      </c>
      <c r="I46" s="210">
        <f t="shared" si="3"/>
        <v>2066</v>
      </c>
      <c r="J46" s="212">
        <f>I46/G46*100-100</f>
        <v>0</v>
      </c>
    </row>
    <row r="47" ht="18" customHeight="1" spans="1:10">
      <c r="A47" s="211" t="s">
        <v>2547</v>
      </c>
      <c r="B47" s="210">
        <v>0</v>
      </c>
      <c r="C47" s="210">
        <v>0</v>
      </c>
      <c r="D47" s="210">
        <f t="shared" si="0"/>
        <v>0</v>
      </c>
      <c r="E47" s="212">
        <v>0</v>
      </c>
      <c r="F47" s="209" t="s">
        <v>2548</v>
      </c>
      <c r="G47" s="210">
        <v>0</v>
      </c>
      <c r="H47" s="210">
        <v>0</v>
      </c>
      <c r="I47" s="210">
        <f t="shared" si="3"/>
        <v>0</v>
      </c>
      <c r="J47" s="212">
        <v>0</v>
      </c>
    </row>
    <row r="48" ht="18" customHeight="1" spans="1:10">
      <c r="A48" s="211" t="s">
        <v>2549</v>
      </c>
      <c r="B48" s="210">
        <v>0</v>
      </c>
      <c r="C48" s="210">
        <v>0</v>
      </c>
      <c r="D48" s="210">
        <f t="shared" si="0"/>
        <v>0</v>
      </c>
      <c r="E48" s="212">
        <v>0</v>
      </c>
      <c r="F48" s="209" t="s">
        <v>2550</v>
      </c>
      <c r="G48" s="210">
        <v>0</v>
      </c>
      <c r="H48" s="210">
        <v>0</v>
      </c>
      <c r="I48" s="210">
        <f t="shared" si="3"/>
        <v>0</v>
      </c>
      <c r="J48" s="212">
        <v>0</v>
      </c>
    </row>
    <row r="49" ht="18" customHeight="1" spans="1:10">
      <c r="A49" s="211" t="s">
        <v>2551</v>
      </c>
      <c r="B49" s="214">
        <f>SUM(B50:B51)</f>
        <v>0</v>
      </c>
      <c r="C49" s="214">
        <f>SUM(C50:C51)</f>
        <v>0</v>
      </c>
      <c r="D49" s="206">
        <f t="shared" si="0"/>
        <v>0</v>
      </c>
      <c r="E49" s="207">
        <v>0</v>
      </c>
      <c r="F49" s="209" t="s">
        <v>2552</v>
      </c>
      <c r="G49" s="210">
        <v>0</v>
      </c>
      <c r="H49" s="210">
        <v>0</v>
      </c>
      <c r="I49" s="210">
        <f t="shared" si="3"/>
        <v>0</v>
      </c>
      <c r="J49" s="212">
        <v>0</v>
      </c>
    </row>
    <row r="50" ht="18" customHeight="1" spans="1:10">
      <c r="A50" s="211" t="s">
        <v>2553</v>
      </c>
      <c r="B50" s="210">
        <v>0</v>
      </c>
      <c r="C50" s="210">
        <v>0</v>
      </c>
      <c r="D50" s="210">
        <f t="shared" si="0"/>
        <v>0</v>
      </c>
      <c r="E50" s="212">
        <v>0</v>
      </c>
      <c r="F50" s="208" t="s">
        <v>2554</v>
      </c>
      <c r="G50" s="206">
        <f>SUM(G51:G53)</f>
        <v>0</v>
      </c>
      <c r="H50" s="206">
        <f>SUM(H51:H53)</f>
        <v>0</v>
      </c>
      <c r="I50" s="206">
        <f t="shared" si="3"/>
        <v>0</v>
      </c>
      <c r="J50" s="207">
        <v>0</v>
      </c>
    </row>
    <row r="51" ht="18" customHeight="1" spans="1:10">
      <c r="A51" s="211" t="s">
        <v>2555</v>
      </c>
      <c r="B51" s="210">
        <v>0</v>
      </c>
      <c r="C51" s="210">
        <v>0</v>
      </c>
      <c r="D51" s="210">
        <f t="shared" si="0"/>
        <v>0</v>
      </c>
      <c r="E51" s="212">
        <v>0</v>
      </c>
      <c r="F51" s="209" t="s">
        <v>2525</v>
      </c>
      <c r="G51" s="210">
        <v>0</v>
      </c>
      <c r="H51" s="210">
        <v>0</v>
      </c>
      <c r="I51" s="210">
        <f t="shared" si="3"/>
        <v>0</v>
      </c>
      <c r="J51" s="212">
        <v>0</v>
      </c>
    </row>
    <row r="52" ht="18" customHeight="1" spans="1:10">
      <c r="A52" s="211"/>
      <c r="B52" s="215"/>
      <c r="C52" s="215"/>
      <c r="D52" s="215"/>
      <c r="E52" s="216"/>
      <c r="F52" s="209" t="s">
        <v>2527</v>
      </c>
      <c r="G52" s="210">
        <v>0</v>
      </c>
      <c r="H52" s="210">
        <v>0</v>
      </c>
      <c r="I52" s="210">
        <f t="shared" si="3"/>
        <v>0</v>
      </c>
      <c r="J52" s="212">
        <v>0</v>
      </c>
    </row>
    <row r="53" ht="18" customHeight="1" spans="1:10">
      <c r="A53" s="211"/>
      <c r="B53" s="215"/>
      <c r="C53" s="215"/>
      <c r="D53" s="215"/>
      <c r="E53" s="216"/>
      <c r="F53" s="209" t="s">
        <v>2556</v>
      </c>
      <c r="G53" s="210">
        <v>0</v>
      </c>
      <c r="H53" s="210">
        <v>0</v>
      </c>
      <c r="I53" s="210">
        <f t="shared" si="3"/>
        <v>0</v>
      </c>
      <c r="J53" s="212">
        <v>0</v>
      </c>
    </row>
    <row r="54" ht="18" customHeight="1" spans="1:10">
      <c r="A54" s="211"/>
      <c r="B54" s="215"/>
      <c r="C54" s="215"/>
      <c r="D54" s="215"/>
      <c r="E54" s="216"/>
      <c r="F54" s="208" t="s">
        <v>2557</v>
      </c>
      <c r="G54" s="206">
        <v>803</v>
      </c>
      <c r="H54" s="206">
        <v>0</v>
      </c>
      <c r="I54" s="206">
        <f t="shared" si="3"/>
        <v>803</v>
      </c>
      <c r="J54" s="207">
        <f>I54/G54*100-100</f>
        <v>0</v>
      </c>
    </row>
    <row r="55" ht="18" customHeight="1" spans="1:10">
      <c r="A55" s="211"/>
      <c r="B55" s="215"/>
      <c r="C55" s="215"/>
      <c r="D55" s="215"/>
      <c r="E55" s="216"/>
      <c r="F55" s="208" t="s">
        <v>2558</v>
      </c>
      <c r="G55" s="206">
        <f>SUM(G56:G60)</f>
        <v>0</v>
      </c>
      <c r="H55" s="206">
        <f>SUM(H56:H60)</f>
        <v>0</v>
      </c>
      <c r="I55" s="206">
        <f t="shared" si="3"/>
        <v>0</v>
      </c>
      <c r="J55" s="212">
        <v>0</v>
      </c>
    </row>
    <row r="56" ht="18" customHeight="1" spans="1:10">
      <c r="A56" s="211"/>
      <c r="B56" s="215"/>
      <c r="C56" s="215"/>
      <c r="D56" s="215"/>
      <c r="E56" s="216"/>
      <c r="F56" s="209" t="s">
        <v>2559</v>
      </c>
      <c r="G56" s="210">
        <v>0</v>
      </c>
      <c r="H56" s="210">
        <v>0</v>
      </c>
      <c r="I56" s="210">
        <f t="shared" si="3"/>
        <v>0</v>
      </c>
      <c r="J56" s="212">
        <v>0</v>
      </c>
    </row>
    <row r="57" ht="18" customHeight="1" spans="1:10">
      <c r="A57" s="211"/>
      <c r="B57" s="215"/>
      <c r="C57" s="215"/>
      <c r="D57" s="215"/>
      <c r="E57" s="216"/>
      <c r="F57" s="209" t="s">
        <v>2560</v>
      </c>
      <c r="G57" s="210">
        <v>0</v>
      </c>
      <c r="H57" s="210">
        <v>0</v>
      </c>
      <c r="I57" s="210">
        <f t="shared" si="3"/>
        <v>0</v>
      </c>
      <c r="J57" s="212">
        <v>0</v>
      </c>
    </row>
    <row r="58" ht="18" customHeight="1" spans="1:10">
      <c r="A58" s="211"/>
      <c r="B58" s="215"/>
      <c r="C58" s="215"/>
      <c r="D58" s="215"/>
      <c r="E58" s="216"/>
      <c r="F58" s="209" t="s">
        <v>2561</v>
      </c>
      <c r="G58" s="210">
        <v>0</v>
      </c>
      <c r="H58" s="210">
        <v>0</v>
      </c>
      <c r="I58" s="210">
        <f t="shared" si="3"/>
        <v>0</v>
      </c>
      <c r="J58" s="212">
        <v>0</v>
      </c>
    </row>
    <row r="59" ht="18" customHeight="1" spans="1:10">
      <c r="A59" s="211"/>
      <c r="B59" s="215"/>
      <c r="C59" s="215"/>
      <c r="D59" s="215"/>
      <c r="E59" s="216"/>
      <c r="F59" s="209" t="s">
        <v>2562</v>
      </c>
      <c r="G59" s="210">
        <v>0</v>
      </c>
      <c r="H59" s="210">
        <v>0</v>
      </c>
      <c r="I59" s="210">
        <f t="shared" si="3"/>
        <v>0</v>
      </c>
      <c r="J59" s="212">
        <v>0</v>
      </c>
    </row>
    <row r="60" ht="18" customHeight="1" spans="1:10">
      <c r="A60" s="211"/>
      <c r="B60" s="215"/>
      <c r="C60" s="215"/>
      <c r="D60" s="215"/>
      <c r="E60" s="216"/>
      <c r="F60" s="209" t="s">
        <v>2563</v>
      </c>
      <c r="G60" s="210">
        <v>0</v>
      </c>
      <c r="H60" s="210">
        <v>0</v>
      </c>
      <c r="I60" s="210">
        <f t="shared" si="3"/>
        <v>0</v>
      </c>
      <c r="J60" s="212">
        <v>0</v>
      </c>
    </row>
    <row r="61" ht="18" customHeight="1" spans="1:10">
      <c r="A61" s="211"/>
      <c r="B61" s="215"/>
      <c r="C61" s="215"/>
      <c r="D61" s="215"/>
      <c r="E61" s="216"/>
      <c r="F61" s="208" t="s">
        <v>2564</v>
      </c>
      <c r="G61" s="206">
        <f>SUM(G62:G64)</f>
        <v>0</v>
      </c>
      <c r="H61" s="206">
        <f>SUM(H62:H64)</f>
        <v>0</v>
      </c>
      <c r="I61" s="206">
        <f t="shared" si="3"/>
        <v>0</v>
      </c>
      <c r="J61" s="207">
        <v>0</v>
      </c>
    </row>
    <row r="62" ht="18" customHeight="1" spans="1:10">
      <c r="A62" s="211"/>
      <c r="B62" s="215"/>
      <c r="C62" s="215"/>
      <c r="D62" s="215"/>
      <c r="E62" s="216"/>
      <c r="F62" s="209" t="s">
        <v>2565</v>
      </c>
      <c r="G62" s="210">
        <v>0</v>
      </c>
      <c r="H62" s="210">
        <v>0</v>
      </c>
      <c r="I62" s="210">
        <f t="shared" si="3"/>
        <v>0</v>
      </c>
      <c r="J62" s="212">
        <v>0</v>
      </c>
    </row>
    <row r="63" ht="18" customHeight="1" spans="1:10">
      <c r="A63" s="211"/>
      <c r="B63" s="215"/>
      <c r="C63" s="215"/>
      <c r="D63" s="215"/>
      <c r="E63" s="216"/>
      <c r="F63" s="209" t="s">
        <v>2566</v>
      </c>
      <c r="G63" s="210">
        <v>0</v>
      </c>
      <c r="H63" s="210">
        <v>0</v>
      </c>
      <c r="I63" s="210">
        <f t="shared" si="3"/>
        <v>0</v>
      </c>
      <c r="J63" s="212">
        <v>0</v>
      </c>
    </row>
    <row r="64" ht="18" customHeight="1" spans="1:10">
      <c r="A64" s="211"/>
      <c r="B64" s="215"/>
      <c r="C64" s="215"/>
      <c r="D64" s="215"/>
      <c r="E64" s="216"/>
      <c r="F64" s="209" t="s">
        <v>2567</v>
      </c>
      <c r="G64" s="210">
        <v>0</v>
      </c>
      <c r="H64" s="210">
        <v>0</v>
      </c>
      <c r="I64" s="210">
        <f t="shared" si="3"/>
        <v>0</v>
      </c>
      <c r="J64" s="212">
        <v>0</v>
      </c>
    </row>
    <row r="65" ht="18" customHeight="1" spans="1:10">
      <c r="A65" s="211"/>
      <c r="B65" s="215"/>
      <c r="C65" s="215"/>
      <c r="D65" s="215"/>
      <c r="E65" s="216"/>
      <c r="F65" s="208" t="s">
        <v>2568</v>
      </c>
      <c r="G65" s="206">
        <f>SUM(G66:G68)</f>
        <v>0</v>
      </c>
      <c r="H65" s="206">
        <f>SUM(H66:H68)</f>
        <v>0</v>
      </c>
      <c r="I65" s="206">
        <f t="shared" si="3"/>
        <v>0</v>
      </c>
      <c r="J65" s="207">
        <v>0</v>
      </c>
    </row>
    <row r="66" ht="18" customHeight="1" spans="1:10">
      <c r="A66" s="211"/>
      <c r="B66" s="215"/>
      <c r="C66" s="215"/>
      <c r="D66" s="215"/>
      <c r="E66" s="216"/>
      <c r="F66" s="209" t="s">
        <v>2525</v>
      </c>
      <c r="G66" s="210">
        <v>0</v>
      </c>
      <c r="H66" s="210">
        <v>0</v>
      </c>
      <c r="I66" s="210">
        <f t="shared" si="3"/>
        <v>0</v>
      </c>
      <c r="J66" s="212">
        <v>0</v>
      </c>
    </row>
    <row r="67" ht="18" customHeight="1" spans="1:10">
      <c r="A67" s="211"/>
      <c r="B67" s="215"/>
      <c r="C67" s="215"/>
      <c r="D67" s="215"/>
      <c r="E67" s="216"/>
      <c r="F67" s="209" t="s">
        <v>2527</v>
      </c>
      <c r="G67" s="210">
        <v>0</v>
      </c>
      <c r="H67" s="210">
        <v>0</v>
      </c>
      <c r="I67" s="210">
        <f t="shared" si="3"/>
        <v>0</v>
      </c>
      <c r="J67" s="212">
        <v>0</v>
      </c>
    </row>
    <row r="68" ht="18" customHeight="1" spans="1:10">
      <c r="A68" s="211"/>
      <c r="B68" s="215"/>
      <c r="C68" s="215"/>
      <c r="D68" s="215"/>
      <c r="E68" s="216"/>
      <c r="F68" s="209" t="s">
        <v>2569</v>
      </c>
      <c r="G68" s="210">
        <v>0</v>
      </c>
      <c r="H68" s="210">
        <v>0</v>
      </c>
      <c r="I68" s="210">
        <f t="shared" si="3"/>
        <v>0</v>
      </c>
      <c r="J68" s="212">
        <v>0</v>
      </c>
    </row>
    <row r="69" ht="18" customHeight="1" spans="1:10">
      <c r="A69" s="211"/>
      <c r="B69" s="215"/>
      <c r="C69" s="215"/>
      <c r="D69" s="215"/>
      <c r="E69" s="216"/>
      <c r="F69" s="208" t="s">
        <v>2570</v>
      </c>
      <c r="G69" s="206">
        <f>SUM(G70:G72)</f>
        <v>0</v>
      </c>
      <c r="H69" s="206">
        <f>SUM(H70:H72)</f>
        <v>0</v>
      </c>
      <c r="I69" s="206">
        <f t="shared" si="3"/>
        <v>0</v>
      </c>
      <c r="J69" s="207">
        <v>0</v>
      </c>
    </row>
    <row r="70" ht="18" customHeight="1" spans="1:10">
      <c r="A70" s="211"/>
      <c r="B70" s="215"/>
      <c r="C70" s="215"/>
      <c r="D70" s="215"/>
      <c r="E70" s="216"/>
      <c r="F70" s="209" t="s">
        <v>2525</v>
      </c>
      <c r="G70" s="210">
        <v>0</v>
      </c>
      <c r="H70" s="210">
        <v>0</v>
      </c>
      <c r="I70" s="210">
        <f t="shared" si="3"/>
        <v>0</v>
      </c>
      <c r="J70" s="212">
        <v>0</v>
      </c>
    </row>
    <row r="71" ht="18" customHeight="1" spans="1:10">
      <c r="A71" s="211"/>
      <c r="B71" s="215"/>
      <c r="C71" s="215"/>
      <c r="D71" s="215"/>
      <c r="E71" s="216"/>
      <c r="F71" s="209" t="s">
        <v>2527</v>
      </c>
      <c r="G71" s="210">
        <v>0</v>
      </c>
      <c r="H71" s="210">
        <v>0</v>
      </c>
      <c r="I71" s="210">
        <f t="shared" si="3"/>
        <v>0</v>
      </c>
      <c r="J71" s="212">
        <v>0</v>
      </c>
    </row>
    <row r="72" ht="18" customHeight="1" spans="1:10">
      <c r="A72" s="211"/>
      <c r="B72" s="215"/>
      <c r="C72" s="215"/>
      <c r="D72" s="215"/>
      <c r="E72" s="216"/>
      <c r="F72" s="209" t="s">
        <v>2571</v>
      </c>
      <c r="G72" s="210">
        <v>0</v>
      </c>
      <c r="H72" s="210">
        <v>0</v>
      </c>
      <c r="I72" s="210">
        <f t="shared" si="3"/>
        <v>0</v>
      </c>
      <c r="J72" s="212">
        <v>0</v>
      </c>
    </row>
    <row r="73" ht="18" customHeight="1" spans="1:10">
      <c r="A73" s="211"/>
      <c r="B73" s="215"/>
      <c r="C73" s="215"/>
      <c r="D73" s="215"/>
      <c r="E73" s="216"/>
      <c r="F73" s="208" t="s">
        <v>2572</v>
      </c>
      <c r="G73" s="206">
        <f>SUM(G74:G78)</f>
        <v>0</v>
      </c>
      <c r="H73" s="206">
        <f>SUM(H74:H78)</f>
        <v>0</v>
      </c>
      <c r="I73" s="206">
        <f t="shared" si="3"/>
        <v>0</v>
      </c>
      <c r="J73" s="207">
        <v>0</v>
      </c>
    </row>
    <row r="74" ht="18" customHeight="1" spans="1:10">
      <c r="A74" s="211"/>
      <c r="B74" s="215"/>
      <c r="C74" s="215"/>
      <c r="D74" s="215"/>
      <c r="E74" s="216"/>
      <c r="F74" s="209" t="s">
        <v>2559</v>
      </c>
      <c r="G74" s="210">
        <v>0</v>
      </c>
      <c r="H74" s="210">
        <v>0</v>
      </c>
      <c r="I74" s="210">
        <f t="shared" si="3"/>
        <v>0</v>
      </c>
      <c r="J74" s="212">
        <v>0</v>
      </c>
    </row>
    <row r="75" ht="18" customHeight="1" spans="1:10">
      <c r="A75" s="211"/>
      <c r="B75" s="215"/>
      <c r="C75" s="215"/>
      <c r="D75" s="215"/>
      <c r="E75" s="216"/>
      <c r="F75" s="209" t="s">
        <v>2560</v>
      </c>
      <c r="G75" s="210">
        <v>0</v>
      </c>
      <c r="H75" s="210">
        <v>0</v>
      </c>
      <c r="I75" s="210">
        <f t="shared" si="3"/>
        <v>0</v>
      </c>
      <c r="J75" s="212">
        <v>0</v>
      </c>
    </row>
    <row r="76" ht="18" customHeight="1" spans="1:10">
      <c r="A76" s="211"/>
      <c r="B76" s="215"/>
      <c r="C76" s="215"/>
      <c r="D76" s="215"/>
      <c r="E76" s="216"/>
      <c r="F76" s="209" t="s">
        <v>2561</v>
      </c>
      <c r="G76" s="210">
        <v>0</v>
      </c>
      <c r="H76" s="210">
        <v>0</v>
      </c>
      <c r="I76" s="210">
        <f t="shared" si="3"/>
        <v>0</v>
      </c>
      <c r="J76" s="212">
        <v>0</v>
      </c>
    </row>
    <row r="77" ht="18" customHeight="1" spans="1:10">
      <c r="A77" s="211"/>
      <c r="B77" s="215"/>
      <c r="C77" s="215"/>
      <c r="D77" s="215"/>
      <c r="E77" s="216"/>
      <c r="F77" s="209" t="s">
        <v>2562</v>
      </c>
      <c r="G77" s="210">
        <v>0</v>
      </c>
      <c r="H77" s="210">
        <v>0</v>
      </c>
      <c r="I77" s="210">
        <f t="shared" si="3"/>
        <v>0</v>
      </c>
      <c r="J77" s="212">
        <v>0</v>
      </c>
    </row>
    <row r="78" ht="18" customHeight="1" spans="1:10">
      <c r="A78" s="211"/>
      <c r="B78" s="215"/>
      <c r="C78" s="215"/>
      <c r="D78" s="215"/>
      <c r="E78" s="216"/>
      <c r="F78" s="209" t="s">
        <v>2573</v>
      </c>
      <c r="G78" s="210">
        <v>0</v>
      </c>
      <c r="H78" s="210">
        <v>0</v>
      </c>
      <c r="I78" s="210">
        <f t="shared" si="3"/>
        <v>0</v>
      </c>
      <c r="J78" s="212">
        <v>0</v>
      </c>
    </row>
    <row r="79" ht="18" customHeight="1" spans="1:10">
      <c r="A79" s="211"/>
      <c r="B79" s="215"/>
      <c r="C79" s="215"/>
      <c r="D79" s="215"/>
      <c r="E79" s="216"/>
      <c r="F79" s="208" t="s">
        <v>2574</v>
      </c>
      <c r="G79" s="206">
        <f>SUM(G80:G81)</f>
        <v>0</v>
      </c>
      <c r="H79" s="206">
        <f>SUM(H80:H81)</f>
        <v>0</v>
      </c>
      <c r="I79" s="206">
        <f t="shared" si="3"/>
        <v>0</v>
      </c>
      <c r="J79" s="207">
        <v>0</v>
      </c>
    </row>
    <row r="80" ht="18" customHeight="1" spans="1:10">
      <c r="A80" s="211"/>
      <c r="B80" s="215"/>
      <c r="C80" s="215"/>
      <c r="D80" s="215"/>
      <c r="E80" s="216"/>
      <c r="F80" s="209" t="s">
        <v>2565</v>
      </c>
      <c r="G80" s="210">
        <v>0</v>
      </c>
      <c r="H80" s="210">
        <v>0</v>
      </c>
      <c r="I80" s="210">
        <f t="shared" si="3"/>
        <v>0</v>
      </c>
      <c r="J80" s="212">
        <v>0</v>
      </c>
    </row>
    <row r="81" ht="18" customHeight="1" spans="1:10">
      <c r="A81" s="211"/>
      <c r="B81" s="215"/>
      <c r="C81" s="215"/>
      <c r="D81" s="215"/>
      <c r="E81" s="216"/>
      <c r="F81" s="209" t="s">
        <v>2575</v>
      </c>
      <c r="G81" s="210">
        <v>0</v>
      </c>
      <c r="H81" s="210">
        <v>0</v>
      </c>
      <c r="I81" s="210">
        <f t="shared" ref="I81:I110" si="5">SUM(G81+H81)</f>
        <v>0</v>
      </c>
      <c r="J81" s="212">
        <v>0</v>
      </c>
    </row>
    <row r="82" ht="18" customHeight="1" spans="1:10">
      <c r="A82" s="211"/>
      <c r="B82" s="215"/>
      <c r="C82" s="215"/>
      <c r="D82" s="215"/>
      <c r="E82" s="216"/>
      <c r="F82" s="208" t="s">
        <v>2576</v>
      </c>
      <c r="G82" s="206">
        <f>SUM(G83:G90)</f>
        <v>0</v>
      </c>
      <c r="H82" s="206">
        <f>SUM(H83:H90)</f>
        <v>0</v>
      </c>
      <c r="I82" s="206">
        <f t="shared" si="5"/>
        <v>0</v>
      </c>
      <c r="J82" s="207">
        <v>0</v>
      </c>
    </row>
    <row r="83" ht="18" customHeight="1" spans="1:10">
      <c r="A83" s="211"/>
      <c r="B83" s="215"/>
      <c r="C83" s="215"/>
      <c r="D83" s="215"/>
      <c r="E83" s="216"/>
      <c r="F83" s="209" t="s">
        <v>2525</v>
      </c>
      <c r="G83" s="210">
        <v>0</v>
      </c>
      <c r="H83" s="210">
        <v>0</v>
      </c>
      <c r="I83" s="210">
        <f t="shared" si="5"/>
        <v>0</v>
      </c>
      <c r="J83" s="212">
        <v>0</v>
      </c>
    </row>
    <row r="84" ht="18" customHeight="1" spans="1:10">
      <c r="A84" s="211"/>
      <c r="B84" s="215"/>
      <c r="C84" s="215"/>
      <c r="D84" s="215"/>
      <c r="E84" s="216"/>
      <c r="F84" s="209" t="s">
        <v>2527</v>
      </c>
      <c r="G84" s="210">
        <v>0</v>
      </c>
      <c r="H84" s="210">
        <v>0</v>
      </c>
      <c r="I84" s="210">
        <f t="shared" si="5"/>
        <v>0</v>
      </c>
      <c r="J84" s="212">
        <v>0</v>
      </c>
    </row>
    <row r="85" ht="18" customHeight="1" spans="1:10">
      <c r="A85" s="211"/>
      <c r="B85" s="215"/>
      <c r="C85" s="215"/>
      <c r="D85" s="215"/>
      <c r="E85" s="216"/>
      <c r="F85" s="209" t="s">
        <v>2529</v>
      </c>
      <c r="G85" s="210">
        <v>0</v>
      </c>
      <c r="H85" s="210">
        <v>0</v>
      </c>
      <c r="I85" s="210">
        <f t="shared" si="5"/>
        <v>0</v>
      </c>
      <c r="J85" s="212">
        <v>0</v>
      </c>
    </row>
    <row r="86" ht="18" customHeight="1" spans="1:10">
      <c r="A86" s="211"/>
      <c r="B86" s="215"/>
      <c r="C86" s="215"/>
      <c r="D86" s="215"/>
      <c r="E86" s="216"/>
      <c r="F86" s="209" t="s">
        <v>2531</v>
      </c>
      <c r="G86" s="210">
        <v>0</v>
      </c>
      <c r="H86" s="210">
        <v>0</v>
      </c>
      <c r="I86" s="210">
        <f t="shared" si="5"/>
        <v>0</v>
      </c>
      <c r="J86" s="212">
        <v>0</v>
      </c>
    </row>
    <row r="87" ht="18" customHeight="1" spans="1:10">
      <c r="A87" s="211"/>
      <c r="B87" s="215"/>
      <c r="C87" s="215"/>
      <c r="D87" s="215"/>
      <c r="E87" s="216"/>
      <c r="F87" s="209" t="s">
        <v>2537</v>
      </c>
      <c r="G87" s="210">
        <v>0</v>
      </c>
      <c r="H87" s="210">
        <v>0</v>
      </c>
      <c r="I87" s="210">
        <f t="shared" si="5"/>
        <v>0</v>
      </c>
      <c r="J87" s="212">
        <v>0</v>
      </c>
    </row>
    <row r="88" ht="18" customHeight="1" spans="1:10">
      <c r="A88" s="211"/>
      <c r="B88" s="215"/>
      <c r="C88" s="215"/>
      <c r="D88" s="215"/>
      <c r="E88" s="216"/>
      <c r="F88" s="209" t="s">
        <v>2541</v>
      </c>
      <c r="G88" s="210">
        <v>0</v>
      </c>
      <c r="H88" s="210">
        <v>0</v>
      </c>
      <c r="I88" s="210">
        <f t="shared" si="5"/>
        <v>0</v>
      </c>
      <c r="J88" s="212">
        <v>0</v>
      </c>
    </row>
    <row r="89" ht="18" customHeight="1" spans="1:10">
      <c r="A89" s="211"/>
      <c r="B89" s="215"/>
      <c r="C89" s="215"/>
      <c r="D89" s="215"/>
      <c r="E89" s="216"/>
      <c r="F89" s="209" t="s">
        <v>2543</v>
      </c>
      <c r="G89" s="210">
        <v>0</v>
      </c>
      <c r="H89" s="210">
        <v>0</v>
      </c>
      <c r="I89" s="210">
        <f t="shared" si="5"/>
        <v>0</v>
      </c>
      <c r="J89" s="212">
        <v>0</v>
      </c>
    </row>
    <row r="90" ht="18" customHeight="1" spans="1:10">
      <c r="A90" s="211"/>
      <c r="B90" s="215"/>
      <c r="C90" s="215"/>
      <c r="D90" s="215"/>
      <c r="E90" s="216"/>
      <c r="F90" s="209" t="s">
        <v>2577</v>
      </c>
      <c r="G90" s="210">
        <v>0</v>
      </c>
      <c r="H90" s="210">
        <v>0</v>
      </c>
      <c r="I90" s="210">
        <f t="shared" si="5"/>
        <v>0</v>
      </c>
      <c r="J90" s="212">
        <v>0</v>
      </c>
    </row>
    <row r="91" ht="18" customHeight="1" spans="1:10">
      <c r="A91" s="211"/>
      <c r="B91" s="215"/>
      <c r="C91" s="215"/>
      <c r="D91" s="215"/>
      <c r="E91" s="216"/>
      <c r="F91" s="208" t="s">
        <v>2578</v>
      </c>
      <c r="G91" s="206">
        <f>SUM(G92,G97,G102,G107,G115,G119,G123)</f>
        <v>384</v>
      </c>
      <c r="H91" s="206">
        <f>SUM(H92,H97,H102)</f>
        <v>0</v>
      </c>
      <c r="I91" s="206">
        <f t="shared" si="5"/>
        <v>384</v>
      </c>
      <c r="J91" s="207">
        <v>0</v>
      </c>
    </row>
    <row r="92" ht="18" customHeight="1" spans="1:10">
      <c r="A92" s="211"/>
      <c r="B92" s="215"/>
      <c r="C92" s="215"/>
      <c r="D92" s="215"/>
      <c r="E92" s="216"/>
      <c r="F92" s="208" t="s">
        <v>2579</v>
      </c>
      <c r="G92" s="206">
        <f>SUM(G93:G96)</f>
        <v>0</v>
      </c>
      <c r="H92" s="206">
        <f>SUM(H93:H96)</f>
        <v>0</v>
      </c>
      <c r="I92" s="206">
        <f t="shared" si="5"/>
        <v>0</v>
      </c>
      <c r="J92" s="207">
        <v>0</v>
      </c>
    </row>
    <row r="93" ht="18" customHeight="1" spans="1:10">
      <c r="A93" s="211"/>
      <c r="B93" s="215"/>
      <c r="C93" s="215"/>
      <c r="D93" s="215"/>
      <c r="E93" s="216"/>
      <c r="F93" s="209" t="s">
        <v>2580</v>
      </c>
      <c r="G93" s="210">
        <v>0</v>
      </c>
      <c r="H93" s="210">
        <v>0</v>
      </c>
      <c r="I93" s="210">
        <f t="shared" si="5"/>
        <v>0</v>
      </c>
      <c r="J93" s="212">
        <v>0</v>
      </c>
    </row>
    <row r="94" ht="18" customHeight="1" spans="1:10">
      <c r="A94" s="211"/>
      <c r="B94" s="215"/>
      <c r="C94" s="215"/>
      <c r="D94" s="215"/>
      <c r="E94" s="216"/>
      <c r="F94" s="209" t="s">
        <v>2581</v>
      </c>
      <c r="G94" s="210">
        <v>0</v>
      </c>
      <c r="H94" s="210">
        <v>0</v>
      </c>
      <c r="I94" s="210">
        <f t="shared" si="5"/>
        <v>0</v>
      </c>
      <c r="J94" s="212">
        <v>0</v>
      </c>
    </row>
    <row r="95" ht="18" customHeight="1" spans="1:10">
      <c r="A95" s="211"/>
      <c r="B95" s="215"/>
      <c r="C95" s="215"/>
      <c r="D95" s="215"/>
      <c r="E95" s="216"/>
      <c r="F95" s="209" t="s">
        <v>2582</v>
      </c>
      <c r="G95" s="210">
        <v>0</v>
      </c>
      <c r="H95" s="210">
        <v>0</v>
      </c>
      <c r="I95" s="210">
        <f t="shared" si="5"/>
        <v>0</v>
      </c>
      <c r="J95" s="212">
        <v>0</v>
      </c>
    </row>
    <row r="96" ht="18" customHeight="1" spans="1:10">
      <c r="A96" s="211"/>
      <c r="B96" s="215"/>
      <c r="C96" s="215"/>
      <c r="D96" s="215"/>
      <c r="E96" s="216"/>
      <c r="F96" s="209" t="s">
        <v>2583</v>
      </c>
      <c r="G96" s="210">
        <v>0</v>
      </c>
      <c r="H96" s="210">
        <v>0</v>
      </c>
      <c r="I96" s="210">
        <f t="shared" si="5"/>
        <v>0</v>
      </c>
      <c r="J96" s="212">
        <v>0</v>
      </c>
    </row>
    <row r="97" ht="18" customHeight="1" spans="1:10">
      <c r="A97" s="211"/>
      <c r="B97" s="215"/>
      <c r="C97" s="215"/>
      <c r="D97" s="215"/>
      <c r="E97" s="216"/>
      <c r="F97" s="208" t="s">
        <v>2584</v>
      </c>
      <c r="G97" s="206">
        <f>SUM(G98:G101)</f>
        <v>0</v>
      </c>
      <c r="H97" s="206">
        <f>SUM(H98:H101)</f>
        <v>0</v>
      </c>
      <c r="I97" s="206">
        <f t="shared" si="5"/>
        <v>0</v>
      </c>
      <c r="J97" s="207">
        <v>0</v>
      </c>
    </row>
    <row r="98" ht="18" customHeight="1" spans="1:10">
      <c r="A98" s="211"/>
      <c r="B98" s="215"/>
      <c r="C98" s="215"/>
      <c r="D98" s="215"/>
      <c r="E98" s="216"/>
      <c r="F98" s="209" t="s">
        <v>2580</v>
      </c>
      <c r="G98" s="210">
        <v>0</v>
      </c>
      <c r="H98" s="210">
        <v>0</v>
      </c>
      <c r="I98" s="210">
        <f t="shared" si="5"/>
        <v>0</v>
      </c>
      <c r="J98" s="212">
        <v>0</v>
      </c>
    </row>
    <row r="99" ht="18" customHeight="1" spans="1:10">
      <c r="A99" s="211"/>
      <c r="B99" s="215"/>
      <c r="C99" s="215"/>
      <c r="D99" s="215"/>
      <c r="E99" s="216"/>
      <c r="F99" s="209" t="s">
        <v>2581</v>
      </c>
      <c r="G99" s="210">
        <v>0</v>
      </c>
      <c r="H99" s="210">
        <v>0</v>
      </c>
      <c r="I99" s="210">
        <f t="shared" si="5"/>
        <v>0</v>
      </c>
      <c r="J99" s="212">
        <v>0</v>
      </c>
    </row>
    <row r="100" ht="18" customHeight="1" spans="1:10">
      <c r="A100" s="211"/>
      <c r="B100" s="215"/>
      <c r="C100" s="215"/>
      <c r="D100" s="215"/>
      <c r="E100" s="216"/>
      <c r="F100" s="209" t="s">
        <v>2585</v>
      </c>
      <c r="G100" s="210">
        <v>0</v>
      </c>
      <c r="H100" s="210">
        <v>0</v>
      </c>
      <c r="I100" s="210">
        <f t="shared" si="5"/>
        <v>0</v>
      </c>
      <c r="J100" s="212">
        <v>0</v>
      </c>
    </row>
    <row r="101" ht="18" customHeight="1" spans="1:10">
      <c r="A101" s="211"/>
      <c r="B101" s="215"/>
      <c r="C101" s="215"/>
      <c r="D101" s="215"/>
      <c r="E101" s="216"/>
      <c r="F101" s="209" t="s">
        <v>2586</v>
      </c>
      <c r="G101" s="210">
        <v>0</v>
      </c>
      <c r="H101" s="210">
        <v>0</v>
      </c>
      <c r="I101" s="210">
        <f t="shared" si="5"/>
        <v>0</v>
      </c>
      <c r="J101" s="212">
        <v>0</v>
      </c>
    </row>
    <row r="102" ht="18" customHeight="1" spans="1:10">
      <c r="A102" s="211"/>
      <c r="B102" s="215"/>
      <c r="C102" s="215"/>
      <c r="D102" s="215"/>
      <c r="E102" s="216"/>
      <c r="F102" s="208" t="s">
        <v>2587</v>
      </c>
      <c r="G102" s="206">
        <f>SUM(G103:G106)</f>
        <v>0</v>
      </c>
      <c r="H102" s="206">
        <f>SUM(H103:H106)</f>
        <v>0</v>
      </c>
      <c r="I102" s="206">
        <f t="shared" si="5"/>
        <v>0</v>
      </c>
      <c r="J102" s="207">
        <v>0</v>
      </c>
    </row>
    <row r="103" ht="18" customHeight="1" spans="1:10">
      <c r="A103" s="211"/>
      <c r="B103" s="215"/>
      <c r="C103" s="215"/>
      <c r="D103" s="215"/>
      <c r="E103" s="216"/>
      <c r="F103" s="209" t="s">
        <v>1698</v>
      </c>
      <c r="G103" s="210">
        <v>0</v>
      </c>
      <c r="H103" s="210">
        <v>0</v>
      </c>
      <c r="I103" s="210">
        <f t="shared" si="5"/>
        <v>0</v>
      </c>
      <c r="J103" s="212">
        <v>0</v>
      </c>
    </row>
    <row r="104" ht="18" customHeight="1" spans="1:10">
      <c r="A104" s="211"/>
      <c r="B104" s="215"/>
      <c r="C104" s="215"/>
      <c r="D104" s="215"/>
      <c r="E104" s="216"/>
      <c r="F104" s="209" t="s">
        <v>2588</v>
      </c>
      <c r="G104" s="210">
        <v>0</v>
      </c>
      <c r="H104" s="210">
        <v>0</v>
      </c>
      <c r="I104" s="210">
        <f t="shared" si="5"/>
        <v>0</v>
      </c>
      <c r="J104" s="212">
        <v>0</v>
      </c>
    </row>
    <row r="105" ht="18" customHeight="1" spans="1:10">
      <c r="A105" s="211"/>
      <c r="B105" s="215"/>
      <c r="C105" s="215"/>
      <c r="D105" s="215"/>
      <c r="E105" s="216"/>
      <c r="F105" s="209" t="s">
        <v>2589</v>
      </c>
      <c r="G105" s="210">
        <v>0</v>
      </c>
      <c r="H105" s="210">
        <v>0</v>
      </c>
      <c r="I105" s="210">
        <f t="shared" si="5"/>
        <v>0</v>
      </c>
      <c r="J105" s="212">
        <v>0</v>
      </c>
    </row>
    <row r="106" ht="18" customHeight="1" spans="1:10">
      <c r="A106" s="211"/>
      <c r="B106" s="215"/>
      <c r="C106" s="215"/>
      <c r="D106" s="215"/>
      <c r="E106" s="216"/>
      <c r="F106" s="209" t="s">
        <v>2590</v>
      </c>
      <c r="G106" s="210">
        <v>0</v>
      </c>
      <c r="H106" s="210">
        <v>0</v>
      </c>
      <c r="I106" s="210">
        <f t="shared" si="5"/>
        <v>0</v>
      </c>
      <c r="J106" s="212">
        <v>0</v>
      </c>
    </row>
    <row r="107" ht="18" customHeight="1" spans="1:10">
      <c r="A107" s="211"/>
      <c r="B107" s="215"/>
      <c r="C107" s="215"/>
      <c r="D107" s="215"/>
      <c r="E107" s="216"/>
      <c r="F107" s="208" t="s">
        <v>2591</v>
      </c>
      <c r="G107" s="206">
        <f>SUM(G108:G114)</f>
        <v>0</v>
      </c>
      <c r="H107" s="206">
        <f>SUM(H108:H114)</f>
        <v>0</v>
      </c>
      <c r="I107" s="206">
        <f t="shared" si="5"/>
        <v>0</v>
      </c>
      <c r="J107" s="207">
        <v>0</v>
      </c>
    </row>
    <row r="108" ht="18" customHeight="1" spans="1:10">
      <c r="A108" s="211"/>
      <c r="B108" s="215"/>
      <c r="C108" s="215"/>
      <c r="D108" s="215"/>
      <c r="E108" s="216"/>
      <c r="F108" s="209" t="s">
        <v>2580</v>
      </c>
      <c r="G108" s="210">
        <v>0</v>
      </c>
      <c r="H108" s="210">
        <v>0</v>
      </c>
      <c r="I108" s="210">
        <f t="shared" si="5"/>
        <v>0</v>
      </c>
      <c r="J108" s="212">
        <v>0</v>
      </c>
    </row>
    <row r="109" ht="18" customHeight="1" spans="1:10">
      <c r="A109" s="211"/>
      <c r="B109" s="215"/>
      <c r="C109" s="215"/>
      <c r="D109" s="215"/>
      <c r="E109" s="216"/>
      <c r="F109" s="209" t="s">
        <v>2592</v>
      </c>
      <c r="G109" s="210">
        <v>0</v>
      </c>
      <c r="H109" s="210">
        <v>0</v>
      </c>
      <c r="I109" s="210">
        <f t="shared" si="5"/>
        <v>0</v>
      </c>
      <c r="J109" s="212">
        <v>0</v>
      </c>
    </row>
    <row r="110" ht="18" customHeight="1" spans="1:10">
      <c r="A110" s="211"/>
      <c r="B110" s="215"/>
      <c r="C110" s="215"/>
      <c r="D110" s="215"/>
      <c r="E110" s="216"/>
      <c r="F110" s="209" t="s">
        <v>2593</v>
      </c>
      <c r="G110" s="210">
        <v>0</v>
      </c>
      <c r="H110" s="210">
        <v>0</v>
      </c>
      <c r="I110" s="210">
        <f t="shared" si="5"/>
        <v>0</v>
      </c>
      <c r="J110" s="212">
        <v>0</v>
      </c>
    </row>
    <row r="111" ht="18" customHeight="1" spans="1:10">
      <c r="A111" s="211"/>
      <c r="B111" s="215"/>
      <c r="C111" s="215"/>
      <c r="D111" s="215"/>
      <c r="E111" s="216"/>
      <c r="F111" s="209" t="s">
        <v>1698</v>
      </c>
      <c r="G111" s="210">
        <v>0</v>
      </c>
      <c r="H111" s="210">
        <v>0</v>
      </c>
      <c r="I111" s="210">
        <v>0</v>
      </c>
      <c r="J111" s="212">
        <v>0</v>
      </c>
    </row>
    <row r="112" ht="18" customHeight="1" spans="1:10">
      <c r="A112" s="211"/>
      <c r="B112" s="215"/>
      <c r="C112" s="215"/>
      <c r="D112" s="215"/>
      <c r="E112" s="216"/>
      <c r="F112" s="209" t="s">
        <v>2594</v>
      </c>
      <c r="G112" s="210">
        <v>0</v>
      </c>
      <c r="H112" s="210">
        <v>0</v>
      </c>
      <c r="I112" s="210">
        <v>0</v>
      </c>
      <c r="J112" s="212">
        <v>0</v>
      </c>
    </row>
    <row r="113" ht="18" customHeight="1" spans="1:10">
      <c r="A113" s="211"/>
      <c r="B113" s="215"/>
      <c r="C113" s="215"/>
      <c r="D113" s="215"/>
      <c r="E113" s="216"/>
      <c r="F113" s="209" t="s">
        <v>2589</v>
      </c>
      <c r="G113" s="210">
        <v>0</v>
      </c>
      <c r="H113" s="210">
        <v>0</v>
      </c>
      <c r="I113" s="210">
        <v>0</v>
      </c>
      <c r="J113" s="212">
        <v>0</v>
      </c>
    </row>
    <row r="114" ht="18" customHeight="1" spans="1:10">
      <c r="A114" s="211"/>
      <c r="B114" s="215"/>
      <c r="C114" s="215"/>
      <c r="D114" s="215"/>
      <c r="E114" s="216"/>
      <c r="F114" s="209" t="s">
        <v>2595</v>
      </c>
      <c r="G114" s="210">
        <v>0</v>
      </c>
      <c r="H114" s="210">
        <v>0</v>
      </c>
      <c r="I114" s="210">
        <v>0</v>
      </c>
      <c r="J114" s="212">
        <v>0</v>
      </c>
    </row>
    <row r="115" ht="18" customHeight="1" spans="1:10">
      <c r="A115" s="211"/>
      <c r="B115" s="215"/>
      <c r="C115" s="215"/>
      <c r="D115" s="215"/>
      <c r="E115" s="216"/>
      <c r="F115" s="208" t="s">
        <v>2596</v>
      </c>
      <c r="G115" s="206">
        <f>SUM(G116:G118)</f>
        <v>349</v>
      </c>
      <c r="H115" s="206">
        <f>SUM(H116:H118)</f>
        <v>0</v>
      </c>
      <c r="I115" s="206">
        <f t="shared" ref="I115:I178" si="6">SUM(G115+H115)</f>
        <v>349</v>
      </c>
      <c r="J115" s="207">
        <f t="shared" ref="J115:J117" si="7">I115/G115*100-100</f>
        <v>0</v>
      </c>
    </row>
    <row r="116" ht="18" customHeight="1" spans="1:10">
      <c r="A116" s="211"/>
      <c r="B116" s="215"/>
      <c r="C116" s="215"/>
      <c r="D116" s="215"/>
      <c r="E116" s="216"/>
      <c r="F116" s="209" t="s">
        <v>2597</v>
      </c>
      <c r="G116" s="210">
        <v>65</v>
      </c>
      <c r="H116" s="210">
        <v>0</v>
      </c>
      <c r="I116" s="210">
        <f t="shared" si="6"/>
        <v>65</v>
      </c>
      <c r="J116" s="212">
        <f t="shared" si="7"/>
        <v>0</v>
      </c>
    </row>
    <row r="117" ht="18" customHeight="1" spans="1:10">
      <c r="A117" s="211"/>
      <c r="B117" s="215"/>
      <c r="C117" s="215"/>
      <c r="D117" s="215"/>
      <c r="E117" s="216"/>
      <c r="F117" s="209" t="s">
        <v>2580</v>
      </c>
      <c r="G117" s="210">
        <v>284</v>
      </c>
      <c r="H117" s="210">
        <v>0</v>
      </c>
      <c r="I117" s="210">
        <f t="shared" si="6"/>
        <v>284</v>
      </c>
      <c r="J117" s="212">
        <f t="shared" si="7"/>
        <v>0</v>
      </c>
    </row>
    <row r="118" ht="18" customHeight="1" spans="1:10">
      <c r="A118" s="211"/>
      <c r="B118" s="215"/>
      <c r="C118" s="215"/>
      <c r="D118" s="215"/>
      <c r="E118" s="216"/>
      <c r="F118" s="209" t="s">
        <v>2598</v>
      </c>
      <c r="G118" s="210">
        <v>0</v>
      </c>
      <c r="H118" s="210">
        <v>0</v>
      </c>
      <c r="I118" s="210">
        <f t="shared" si="6"/>
        <v>0</v>
      </c>
      <c r="J118" s="212">
        <v>0</v>
      </c>
    </row>
    <row r="119" ht="18" customHeight="1" spans="1:10">
      <c r="A119" s="211"/>
      <c r="B119" s="215"/>
      <c r="C119" s="215"/>
      <c r="D119" s="215"/>
      <c r="E119" s="216"/>
      <c r="F119" s="208" t="s">
        <v>2599</v>
      </c>
      <c r="G119" s="206">
        <f>SUM(G120:G122)</f>
        <v>35</v>
      </c>
      <c r="H119" s="206">
        <f>SUM(H120:H122)</f>
        <v>0</v>
      </c>
      <c r="I119" s="206">
        <f t="shared" si="6"/>
        <v>35</v>
      </c>
      <c r="J119" s="207">
        <f t="shared" ref="J119:J122" si="8">I119/G119*100-100</f>
        <v>0</v>
      </c>
    </row>
    <row r="120" ht="18" customHeight="1" spans="1:10">
      <c r="A120" s="211"/>
      <c r="B120" s="215"/>
      <c r="C120" s="215"/>
      <c r="D120" s="215"/>
      <c r="E120" s="216"/>
      <c r="F120" s="209" t="s">
        <v>2597</v>
      </c>
      <c r="G120" s="210">
        <v>0</v>
      </c>
      <c r="H120" s="210">
        <v>0</v>
      </c>
      <c r="I120" s="210">
        <f t="shared" si="6"/>
        <v>0</v>
      </c>
      <c r="J120" s="212">
        <v>0</v>
      </c>
    </row>
    <row r="121" ht="18" customHeight="1" spans="1:10">
      <c r="A121" s="211"/>
      <c r="B121" s="215"/>
      <c r="C121" s="215"/>
      <c r="D121" s="215"/>
      <c r="E121" s="216"/>
      <c r="F121" s="209" t="s">
        <v>2580</v>
      </c>
      <c r="G121" s="210">
        <v>0</v>
      </c>
      <c r="H121" s="210">
        <v>0</v>
      </c>
      <c r="I121" s="210">
        <f t="shared" si="6"/>
        <v>0</v>
      </c>
      <c r="J121" s="212">
        <v>0</v>
      </c>
    </row>
    <row r="122" ht="18" customHeight="1" spans="1:10">
      <c r="A122" s="211"/>
      <c r="B122" s="215"/>
      <c r="C122" s="215"/>
      <c r="D122" s="215"/>
      <c r="E122" s="216"/>
      <c r="F122" s="209" t="s">
        <v>2600</v>
      </c>
      <c r="G122" s="210">
        <v>35</v>
      </c>
      <c r="H122" s="210">
        <v>0</v>
      </c>
      <c r="I122" s="210">
        <f t="shared" si="6"/>
        <v>35</v>
      </c>
      <c r="J122" s="212">
        <f t="shared" si="8"/>
        <v>0</v>
      </c>
    </row>
    <row r="123" ht="18" customHeight="1" spans="1:10">
      <c r="A123" s="211"/>
      <c r="B123" s="215"/>
      <c r="C123" s="215"/>
      <c r="D123" s="215"/>
      <c r="E123" s="216"/>
      <c r="F123" s="208" t="s">
        <v>2601</v>
      </c>
      <c r="G123" s="206">
        <f>SUM(G124:G125)</f>
        <v>0</v>
      </c>
      <c r="H123" s="206">
        <f>SUM(H124:H125)</f>
        <v>0</v>
      </c>
      <c r="I123" s="206">
        <f t="shared" si="6"/>
        <v>0</v>
      </c>
      <c r="J123" s="207">
        <v>0</v>
      </c>
    </row>
    <row r="124" ht="18" customHeight="1" spans="1:10">
      <c r="A124" s="211"/>
      <c r="B124" s="215"/>
      <c r="C124" s="215"/>
      <c r="D124" s="215"/>
      <c r="E124" s="216"/>
      <c r="F124" s="209" t="s">
        <v>2580</v>
      </c>
      <c r="G124" s="210">
        <v>0</v>
      </c>
      <c r="H124" s="210">
        <v>0</v>
      </c>
      <c r="I124" s="210">
        <f t="shared" si="6"/>
        <v>0</v>
      </c>
      <c r="J124" s="212">
        <v>0</v>
      </c>
    </row>
    <row r="125" ht="18" customHeight="1" spans="1:10">
      <c r="A125" s="211"/>
      <c r="B125" s="215"/>
      <c r="C125" s="215"/>
      <c r="D125" s="215"/>
      <c r="E125" s="216"/>
      <c r="F125" s="209" t="s">
        <v>2602</v>
      </c>
      <c r="G125" s="210">
        <v>0</v>
      </c>
      <c r="H125" s="210">
        <v>0</v>
      </c>
      <c r="I125" s="210">
        <f t="shared" si="6"/>
        <v>0</v>
      </c>
      <c r="J125" s="212">
        <v>0</v>
      </c>
    </row>
    <row r="126" ht="18" customHeight="1" spans="1:10">
      <c r="A126" s="211"/>
      <c r="B126" s="215"/>
      <c r="C126" s="215"/>
      <c r="D126" s="215"/>
      <c r="E126" s="216"/>
      <c r="F126" s="208" t="s">
        <v>2603</v>
      </c>
      <c r="G126" s="206">
        <f>SUM(G127,G132,G137,G146,G153,G163,G166,G169)</f>
        <v>0</v>
      </c>
      <c r="H126" s="206">
        <f>SUM(H127,H132,H137,H146,H153,H163,H166,H169)</f>
        <v>0</v>
      </c>
      <c r="I126" s="206">
        <f t="shared" si="6"/>
        <v>0</v>
      </c>
      <c r="J126" s="207">
        <v>0</v>
      </c>
    </row>
    <row r="127" ht="18" customHeight="1" spans="1:10">
      <c r="A127" s="211"/>
      <c r="B127" s="215"/>
      <c r="C127" s="215"/>
      <c r="D127" s="215"/>
      <c r="E127" s="216"/>
      <c r="F127" s="208" t="s">
        <v>2604</v>
      </c>
      <c r="G127" s="206">
        <f>SUM(G128:G131)</f>
        <v>0</v>
      </c>
      <c r="H127" s="206">
        <f>SUM(H128:H131)</f>
        <v>0</v>
      </c>
      <c r="I127" s="206">
        <f t="shared" si="6"/>
        <v>0</v>
      </c>
      <c r="J127" s="207">
        <v>0</v>
      </c>
    </row>
    <row r="128" ht="18" customHeight="1" spans="1:10">
      <c r="A128" s="211"/>
      <c r="B128" s="215"/>
      <c r="C128" s="215"/>
      <c r="D128" s="215"/>
      <c r="E128" s="216"/>
      <c r="F128" s="209" t="s">
        <v>1767</v>
      </c>
      <c r="G128" s="210">
        <v>0</v>
      </c>
      <c r="H128" s="210">
        <v>0</v>
      </c>
      <c r="I128" s="210">
        <f t="shared" si="6"/>
        <v>0</v>
      </c>
      <c r="J128" s="212">
        <v>0</v>
      </c>
    </row>
    <row r="129" ht="18" customHeight="1" spans="1:10">
      <c r="A129" s="211"/>
      <c r="B129" s="215"/>
      <c r="C129" s="215"/>
      <c r="D129" s="215"/>
      <c r="E129" s="216"/>
      <c r="F129" s="209" t="s">
        <v>1769</v>
      </c>
      <c r="G129" s="210">
        <v>0</v>
      </c>
      <c r="H129" s="210">
        <v>0</v>
      </c>
      <c r="I129" s="210">
        <f t="shared" si="6"/>
        <v>0</v>
      </c>
      <c r="J129" s="212">
        <v>0</v>
      </c>
    </row>
    <row r="130" ht="18" customHeight="1" spans="1:10">
      <c r="A130" s="211"/>
      <c r="B130" s="215"/>
      <c r="C130" s="215"/>
      <c r="D130" s="215"/>
      <c r="E130" s="216"/>
      <c r="F130" s="209" t="s">
        <v>2605</v>
      </c>
      <c r="G130" s="210">
        <v>0</v>
      </c>
      <c r="H130" s="210">
        <v>0</v>
      </c>
      <c r="I130" s="210">
        <f t="shared" si="6"/>
        <v>0</v>
      </c>
      <c r="J130" s="212">
        <v>0</v>
      </c>
    </row>
    <row r="131" ht="18" customHeight="1" spans="1:10">
      <c r="A131" s="211"/>
      <c r="B131" s="215"/>
      <c r="C131" s="215"/>
      <c r="D131" s="215"/>
      <c r="E131" s="216"/>
      <c r="F131" s="209" t="s">
        <v>2606</v>
      </c>
      <c r="G131" s="213"/>
      <c r="H131" s="213"/>
      <c r="I131" s="210">
        <f t="shared" si="6"/>
        <v>0</v>
      </c>
      <c r="J131" s="212">
        <v>0</v>
      </c>
    </row>
    <row r="132" ht="18" customHeight="1" spans="1:10">
      <c r="A132" s="211"/>
      <c r="B132" s="215"/>
      <c r="C132" s="215"/>
      <c r="D132" s="215"/>
      <c r="E132" s="216"/>
      <c r="F132" s="208" t="s">
        <v>2607</v>
      </c>
      <c r="G132" s="206">
        <f>SUM(G133:G136)</f>
        <v>0</v>
      </c>
      <c r="H132" s="206">
        <f>SUM(H133:H136)</f>
        <v>0</v>
      </c>
      <c r="I132" s="206">
        <f t="shared" si="6"/>
        <v>0</v>
      </c>
      <c r="J132" s="207">
        <v>0</v>
      </c>
    </row>
    <row r="133" ht="18" customHeight="1" spans="1:10">
      <c r="A133" s="211"/>
      <c r="B133" s="215"/>
      <c r="C133" s="215"/>
      <c r="D133" s="215"/>
      <c r="E133" s="216"/>
      <c r="F133" s="209" t="s">
        <v>2605</v>
      </c>
      <c r="G133" s="210">
        <v>0</v>
      </c>
      <c r="H133" s="210">
        <v>0</v>
      </c>
      <c r="I133" s="210">
        <f t="shared" si="6"/>
        <v>0</v>
      </c>
      <c r="J133" s="212">
        <v>0</v>
      </c>
    </row>
    <row r="134" ht="18" customHeight="1" spans="1:10">
      <c r="A134" s="211"/>
      <c r="B134" s="215"/>
      <c r="C134" s="215"/>
      <c r="D134" s="215"/>
      <c r="E134" s="216"/>
      <c r="F134" s="209" t="s">
        <v>2608</v>
      </c>
      <c r="G134" s="210">
        <v>0</v>
      </c>
      <c r="H134" s="210">
        <v>0</v>
      </c>
      <c r="I134" s="210">
        <f t="shared" si="6"/>
        <v>0</v>
      </c>
      <c r="J134" s="212">
        <v>0</v>
      </c>
    </row>
    <row r="135" ht="18" customHeight="1" spans="1:10">
      <c r="A135" s="211"/>
      <c r="B135" s="215"/>
      <c r="C135" s="215"/>
      <c r="D135" s="215"/>
      <c r="E135" s="216"/>
      <c r="F135" s="209" t="s">
        <v>2609</v>
      </c>
      <c r="G135" s="210">
        <v>0</v>
      </c>
      <c r="H135" s="210">
        <v>0</v>
      </c>
      <c r="I135" s="210">
        <f t="shared" si="6"/>
        <v>0</v>
      </c>
      <c r="J135" s="212">
        <v>0</v>
      </c>
    </row>
    <row r="136" ht="18" customHeight="1" spans="1:10">
      <c r="A136" s="211"/>
      <c r="B136" s="215"/>
      <c r="C136" s="215"/>
      <c r="D136" s="215"/>
      <c r="E136" s="216"/>
      <c r="F136" s="209" t="s">
        <v>2610</v>
      </c>
      <c r="G136" s="210">
        <v>0</v>
      </c>
      <c r="H136" s="210">
        <v>0</v>
      </c>
      <c r="I136" s="210">
        <f t="shared" si="6"/>
        <v>0</v>
      </c>
      <c r="J136" s="212">
        <v>0</v>
      </c>
    </row>
    <row r="137" ht="18" customHeight="1" spans="1:10">
      <c r="A137" s="211"/>
      <c r="B137" s="215"/>
      <c r="C137" s="215"/>
      <c r="D137" s="215"/>
      <c r="E137" s="216"/>
      <c r="F137" s="208" t="s">
        <v>2611</v>
      </c>
      <c r="G137" s="206">
        <f>SUM(G138:G145)</f>
        <v>0</v>
      </c>
      <c r="H137" s="206">
        <f>SUM(H138:H145)</f>
        <v>0</v>
      </c>
      <c r="I137" s="206">
        <f t="shared" si="6"/>
        <v>0</v>
      </c>
      <c r="J137" s="207">
        <v>0</v>
      </c>
    </row>
    <row r="138" ht="18" customHeight="1" spans="1:10">
      <c r="A138" s="211"/>
      <c r="B138" s="215"/>
      <c r="C138" s="215"/>
      <c r="D138" s="215"/>
      <c r="E138" s="216"/>
      <c r="F138" s="209" t="s">
        <v>2612</v>
      </c>
      <c r="G138" s="210">
        <v>0</v>
      </c>
      <c r="H138" s="210">
        <v>0</v>
      </c>
      <c r="I138" s="210">
        <f t="shared" si="6"/>
        <v>0</v>
      </c>
      <c r="J138" s="212">
        <v>0</v>
      </c>
    </row>
    <row r="139" ht="18" customHeight="1" spans="1:10">
      <c r="A139" s="211"/>
      <c r="B139" s="215"/>
      <c r="C139" s="215"/>
      <c r="D139" s="215"/>
      <c r="E139" s="216"/>
      <c r="F139" s="209" t="s">
        <v>2613</v>
      </c>
      <c r="G139" s="210">
        <v>0</v>
      </c>
      <c r="H139" s="210">
        <v>0</v>
      </c>
      <c r="I139" s="210">
        <f t="shared" si="6"/>
        <v>0</v>
      </c>
      <c r="J139" s="212">
        <v>0</v>
      </c>
    </row>
    <row r="140" ht="18" customHeight="1" spans="1:10">
      <c r="A140" s="211"/>
      <c r="B140" s="215"/>
      <c r="C140" s="215"/>
      <c r="D140" s="215"/>
      <c r="E140" s="216"/>
      <c r="F140" s="209" t="s">
        <v>2614</v>
      </c>
      <c r="G140" s="210">
        <v>0</v>
      </c>
      <c r="H140" s="210">
        <v>0</v>
      </c>
      <c r="I140" s="210">
        <f t="shared" si="6"/>
        <v>0</v>
      </c>
      <c r="J140" s="212">
        <v>0</v>
      </c>
    </row>
    <row r="141" ht="18" customHeight="1" spans="1:10">
      <c r="A141" s="211"/>
      <c r="B141" s="215"/>
      <c r="C141" s="215"/>
      <c r="D141" s="215"/>
      <c r="E141" s="216"/>
      <c r="F141" s="209" t="s">
        <v>2615</v>
      </c>
      <c r="G141" s="210">
        <v>0</v>
      </c>
      <c r="H141" s="210">
        <v>0</v>
      </c>
      <c r="I141" s="210">
        <f t="shared" si="6"/>
        <v>0</v>
      </c>
      <c r="J141" s="212">
        <v>0</v>
      </c>
    </row>
    <row r="142" ht="18" customHeight="1" spans="1:10">
      <c r="A142" s="211"/>
      <c r="B142" s="215"/>
      <c r="C142" s="215"/>
      <c r="D142" s="215"/>
      <c r="E142" s="216"/>
      <c r="F142" s="209" t="s">
        <v>2616</v>
      </c>
      <c r="G142" s="210">
        <v>0</v>
      </c>
      <c r="H142" s="210">
        <v>0</v>
      </c>
      <c r="I142" s="210">
        <f t="shared" si="6"/>
        <v>0</v>
      </c>
      <c r="J142" s="212">
        <v>0</v>
      </c>
    </row>
    <row r="143" ht="18" customHeight="1" spans="1:10">
      <c r="A143" s="211"/>
      <c r="B143" s="215"/>
      <c r="C143" s="215"/>
      <c r="D143" s="215"/>
      <c r="E143" s="216"/>
      <c r="F143" s="209" t="s">
        <v>2617</v>
      </c>
      <c r="G143" s="210">
        <v>0</v>
      </c>
      <c r="H143" s="210">
        <v>0</v>
      </c>
      <c r="I143" s="210">
        <f t="shared" si="6"/>
        <v>0</v>
      </c>
      <c r="J143" s="212">
        <v>0</v>
      </c>
    </row>
    <row r="144" ht="18" customHeight="1" spans="1:10">
      <c r="A144" s="211"/>
      <c r="B144" s="215"/>
      <c r="C144" s="215"/>
      <c r="D144" s="215"/>
      <c r="E144" s="216"/>
      <c r="F144" s="209" t="s">
        <v>2618</v>
      </c>
      <c r="G144" s="210">
        <v>0</v>
      </c>
      <c r="H144" s="210">
        <v>0</v>
      </c>
      <c r="I144" s="210">
        <f t="shared" si="6"/>
        <v>0</v>
      </c>
      <c r="J144" s="212">
        <v>0</v>
      </c>
    </row>
    <row r="145" ht="18" customHeight="1" spans="1:10">
      <c r="A145" s="211"/>
      <c r="B145" s="215"/>
      <c r="C145" s="215"/>
      <c r="D145" s="215"/>
      <c r="E145" s="216"/>
      <c r="F145" s="209" t="s">
        <v>2619</v>
      </c>
      <c r="G145" s="210">
        <v>0</v>
      </c>
      <c r="H145" s="210">
        <v>0</v>
      </c>
      <c r="I145" s="210">
        <f t="shared" si="6"/>
        <v>0</v>
      </c>
      <c r="J145" s="212">
        <v>0</v>
      </c>
    </row>
    <row r="146" ht="18" customHeight="1" spans="1:10">
      <c r="A146" s="211"/>
      <c r="B146" s="215"/>
      <c r="C146" s="215"/>
      <c r="D146" s="215"/>
      <c r="E146" s="216"/>
      <c r="F146" s="208" t="s">
        <v>2620</v>
      </c>
      <c r="G146" s="206">
        <f>SUM(G147:G152)</f>
        <v>0</v>
      </c>
      <c r="H146" s="206">
        <f>SUM(H147:H152)</f>
        <v>0</v>
      </c>
      <c r="I146" s="206">
        <f t="shared" si="6"/>
        <v>0</v>
      </c>
      <c r="J146" s="207">
        <v>0</v>
      </c>
    </row>
    <row r="147" ht="18" customHeight="1" spans="1:10">
      <c r="A147" s="211"/>
      <c r="B147" s="215"/>
      <c r="C147" s="215"/>
      <c r="D147" s="215"/>
      <c r="E147" s="216"/>
      <c r="F147" s="209" t="s">
        <v>2621</v>
      </c>
      <c r="G147" s="210">
        <v>0</v>
      </c>
      <c r="H147" s="210">
        <v>0</v>
      </c>
      <c r="I147" s="210">
        <f t="shared" si="6"/>
        <v>0</v>
      </c>
      <c r="J147" s="212">
        <v>0</v>
      </c>
    </row>
    <row r="148" ht="18" customHeight="1" spans="1:10">
      <c r="A148" s="211"/>
      <c r="B148" s="215"/>
      <c r="C148" s="215"/>
      <c r="D148" s="215"/>
      <c r="E148" s="216"/>
      <c r="F148" s="209" t="s">
        <v>2622</v>
      </c>
      <c r="G148" s="210">
        <v>0</v>
      </c>
      <c r="H148" s="210">
        <v>0</v>
      </c>
      <c r="I148" s="210">
        <f t="shared" si="6"/>
        <v>0</v>
      </c>
      <c r="J148" s="212">
        <v>0</v>
      </c>
    </row>
    <row r="149" ht="18" customHeight="1" spans="1:10">
      <c r="A149" s="211"/>
      <c r="B149" s="215"/>
      <c r="C149" s="215"/>
      <c r="D149" s="215"/>
      <c r="E149" s="216"/>
      <c r="F149" s="209" t="s">
        <v>2623</v>
      </c>
      <c r="G149" s="210">
        <v>0</v>
      </c>
      <c r="H149" s="210">
        <v>0</v>
      </c>
      <c r="I149" s="210">
        <f t="shared" si="6"/>
        <v>0</v>
      </c>
      <c r="J149" s="212">
        <v>0</v>
      </c>
    </row>
    <row r="150" ht="18" customHeight="1" spans="1:10">
      <c r="A150" s="211"/>
      <c r="B150" s="215"/>
      <c r="C150" s="215"/>
      <c r="D150" s="215"/>
      <c r="E150" s="216"/>
      <c r="F150" s="209" t="s">
        <v>2624</v>
      </c>
      <c r="G150" s="210">
        <v>0</v>
      </c>
      <c r="H150" s="210">
        <v>0</v>
      </c>
      <c r="I150" s="210">
        <f t="shared" si="6"/>
        <v>0</v>
      </c>
      <c r="J150" s="212">
        <v>0</v>
      </c>
    </row>
    <row r="151" ht="18" customHeight="1" spans="1:10">
      <c r="A151" s="211"/>
      <c r="B151" s="215"/>
      <c r="C151" s="215"/>
      <c r="D151" s="215"/>
      <c r="E151" s="216"/>
      <c r="F151" s="209" t="s">
        <v>2625</v>
      </c>
      <c r="G151" s="210">
        <v>0</v>
      </c>
      <c r="H151" s="210">
        <v>0</v>
      </c>
      <c r="I151" s="210">
        <f t="shared" si="6"/>
        <v>0</v>
      </c>
      <c r="J151" s="212">
        <v>0</v>
      </c>
    </row>
    <row r="152" ht="18" customHeight="1" spans="1:10">
      <c r="A152" s="211"/>
      <c r="B152" s="215"/>
      <c r="C152" s="215"/>
      <c r="D152" s="215"/>
      <c r="E152" s="216"/>
      <c r="F152" s="209" t="s">
        <v>2626</v>
      </c>
      <c r="G152" s="210">
        <v>0</v>
      </c>
      <c r="H152" s="210">
        <v>0</v>
      </c>
      <c r="I152" s="210">
        <f t="shared" si="6"/>
        <v>0</v>
      </c>
      <c r="J152" s="212">
        <v>0</v>
      </c>
    </row>
    <row r="153" ht="18" customHeight="1" spans="1:10">
      <c r="A153" s="211"/>
      <c r="B153" s="215"/>
      <c r="C153" s="215"/>
      <c r="D153" s="215"/>
      <c r="E153" s="216"/>
      <c r="F153" s="208" t="s">
        <v>2627</v>
      </c>
      <c r="G153" s="206">
        <f>SUM(G154:G162)</f>
        <v>0</v>
      </c>
      <c r="H153" s="206">
        <f>SUM(H154:H162)</f>
        <v>0</v>
      </c>
      <c r="I153" s="206">
        <f t="shared" si="6"/>
        <v>0</v>
      </c>
      <c r="J153" s="207">
        <v>0</v>
      </c>
    </row>
    <row r="154" ht="18" customHeight="1" spans="1:10">
      <c r="A154" s="211"/>
      <c r="B154" s="215"/>
      <c r="C154" s="215"/>
      <c r="D154" s="215"/>
      <c r="E154" s="216"/>
      <c r="F154" s="209" t="s">
        <v>2628</v>
      </c>
      <c r="G154" s="210">
        <v>0</v>
      </c>
      <c r="H154" s="210">
        <v>0</v>
      </c>
      <c r="I154" s="210">
        <f t="shared" si="6"/>
        <v>0</v>
      </c>
      <c r="J154" s="212">
        <v>0</v>
      </c>
    </row>
    <row r="155" ht="18" customHeight="1" spans="1:10">
      <c r="A155" s="211"/>
      <c r="B155" s="215"/>
      <c r="C155" s="215"/>
      <c r="D155" s="215"/>
      <c r="E155" s="216"/>
      <c r="F155" s="209" t="s">
        <v>1825</v>
      </c>
      <c r="G155" s="210">
        <v>0</v>
      </c>
      <c r="H155" s="210">
        <v>0</v>
      </c>
      <c r="I155" s="210">
        <f t="shared" si="6"/>
        <v>0</v>
      </c>
      <c r="J155" s="212">
        <v>0</v>
      </c>
    </row>
    <row r="156" ht="18" customHeight="1" spans="1:10">
      <c r="A156" s="211"/>
      <c r="B156" s="215"/>
      <c r="C156" s="215"/>
      <c r="D156" s="215"/>
      <c r="E156" s="216"/>
      <c r="F156" s="209" t="s">
        <v>2629</v>
      </c>
      <c r="G156" s="210">
        <v>0</v>
      </c>
      <c r="H156" s="210">
        <v>0</v>
      </c>
      <c r="I156" s="210">
        <f t="shared" si="6"/>
        <v>0</v>
      </c>
      <c r="J156" s="212">
        <v>0</v>
      </c>
    </row>
    <row r="157" ht="18" customHeight="1" spans="1:10">
      <c r="A157" s="211"/>
      <c r="B157" s="215"/>
      <c r="C157" s="215"/>
      <c r="D157" s="215"/>
      <c r="E157" s="216"/>
      <c r="F157" s="209" t="s">
        <v>2630</v>
      </c>
      <c r="G157" s="210">
        <v>0</v>
      </c>
      <c r="H157" s="210">
        <v>0</v>
      </c>
      <c r="I157" s="210">
        <f t="shared" si="6"/>
        <v>0</v>
      </c>
      <c r="J157" s="212">
        <v>0</v>
      </c>
    </row>
    <row r="158" ht="18" customHeight="1" spans="1:10">
      <c r="A158" s="211"/>
      <c r="B158" s="215"/>
      <c r="C158" s="215"/>
      <c r="D158" s="215"/>
      <c r="E158" s="216"/>
      <c r="F158" s="209" t="s">
        <v>2631</v>
      </c>
      <c r="G158" s="210">
        <v>0</v>
      </c>
      <c r="H158" s="210">
        <v>0</v>
      </c>
      <c r="I158" s="210">
        <f t="shared" si="6"/>
        <v>0</v>
      </c>
      <c r="J158" s="212">
        <v>0</v>
      </c>
    </row>
    <row r="159" ht="18" customHeight="1" spans="1:10">
      <c r="A159" s="211"/>
      <c r="B159" s="215"/>
      <c r="C159" s="215"/>
      <c r="D159" s="215"/>
      <c r="E159" s="216"/>
      <c r="F159" s="209" t="s">
        <v>2632</v>
      </c>
      <c r="G159" s="210">
        <v>0</v>
      </c>
      <c r="H159" s="210">
        <v>0</v>
      </c>
      <c r="I159" s="210">
        <f t="shared" si="6"/>
        <v>0</v>
      </c>
      <c r="J159" s="212">
        <v>0</v>
      </c>
    </row>
    <row r="160" ht="18" customHeight="1" spans="1:10">
      <c r="A160" s="211"/>
      <c r="B160" s="215"/>
      <c r="C160" s="215"/>
      <c r="D160" s="215"/>
      <c r="E160" s="216"/>
      <c r="F160" s="209" t="s">
        <v>2633</v>
      </c>
      <c r="G160" s="210">
        <v>0</v>
      </c>
      <c r="H160" s="210">
        <v>0</v>
      </c>
      <c r="I160" s="210">
        <f t="shared" si="6"/>
        <v>0</v>
      </c>
      <c r="J160" s="212">
        <v>0</v>
      </c>
    </row>
    <row r="161" ht="18" customHeight="1" spans="1:10">
      <c r="A161" s="211"/>
      <c r="B161" s="215"/>
      <c r="C161" s="215"/>
      <c r="D161" s="215"/>
      <c r="E161" s="216"/>
      <c r="F161" s="209" t="s">
        <v>2634</v>
      </c>
      <c r="G161" s="210">
        <v>0</v>
      </c>
      <c r="H161" s="210">
        <v>0</v>
      </c>
      <c r="I161" s="210">
        <f t="shared" si="6"/>
        <v>0</v>
      </c>
      <c r="J161" s="212">
        <v>0</v>
      </c>
    </row>
    <row r="162" ht="18" customHeight="1" spans="1:10">
      <c r="A162" s="211"/>
      <c r="B162" s="215"/>
      <c r="C162" s="215"/>
      <c r="D162" s="215"/>
      <c r="E162" s="216"/>
      <c r="F162" s="209" t="s">
        <v>2635</v>
      </c>
      <c r="G162" s="210">
        <v>0</v>
      </c>
      <c r="H162" s="210">
        <v>0</v>
      </c>
      <c r="I162" s="210">
        <f t="shared" si="6"/>
        <v>0</v>
      </c>
      <c r="J162" s="212">
        <v>0</v>
      </c>
    </row>
    <row r="163" ht="18" customHeight="1" spans="1:10">
      <c r="A163" s="211"/>
      <c r="B163" s="215"/>
      <c r="C163" s="215"/>
      <c r="D163" s="215"/>
      <c r="E163" s="216"/>
      <c r="F163" s="208" t="s">
        <v>2636</v>
      </c>
      <c r="G163" s="206">
        <f>SUM(G164:G165)</f>
        <v>0</v>
      </c>
      <c r="H163" s="206">
        <f>SUM(H164:H165)</f>
        <v>0</v>
      </c>
      <c r="I163" s="206">
        <f t="shared" si="6"/>
        <v>0</v>
      </c>
      <c r="J163" s="207">
        <v>0</v>
      </c>
    </row>
    <row r="164" ht="18" customHeight="1" spans="1:10">
      <c r="A164" s="211"/>
      <c r="B164" s="215"/>
      <c r="C164" s="215"/>
      <c r="D164" s="215"/>
      <c r="E164" s="216"/>
      <c r="F164" s="209" t="s">
        <v>1767</v>
      </c>
      <c r="G164" s="210">
        <v>0</v>
      </c>
      <c r="H164" s="210">
        <v>0</v>
      </c>
      <c r="I164" s="210">
        <f t="shared" si="6"/>
        <v>0</v>
      </c>
      <c r="J164" s="212">
        <v>0</v>
      </c>
    </row>
    <row r="165" ht="18" customHeight="1" spans="1:10">
      <c r="A165" s="211"/>
      <c r="B165" s="215"/>
      <c r="C165" s="215"/>
      <c r="D165" s="215"/>
      <c r="E165" s="216"/>
      <c r="F165" s="209" t="s">
        <v>2637</v>
      </c>
      <c r="G165" s="210">
        <v>0</v>
      </c>
      <c r="H165" s="210">
        <v>0</v>
      </c>
      <c r="I165" s="210">
        <f t="shared" si="6"/>
        <v>0</v>
      </c>
      <c r="J165" s="212">
        <v>0</v>
      </c>
    </row>
    <row r="166" ht="18" customHeight="1" spans="1:10">
      <c r="A166" s="211"/>
      <c r="B166" s="215"/>
      <c r="C166" s="215"/>
      <c r="D166" s="215"/>
      <c r="E166" s="216"/>
      <c r="F166" s="208" t="s">
        <v>2638</v>
      </c>
      <c r="G166" s="206">
        <f>SUM(G167:G168)</f>
        <v>0</v>
      </c>
      <c r="H166" s="206">
        <f>SUM(H167:H168)</f>
        <v>0</v>
      </c>
      <c r="I166" s="206">
        <f t="shared" si="6"/>
        <v>0</v>
      </c>
      <c r="J166" s="207">
        <v>0</v>
      </c>
    </row>
    <row r="167" ht="18" customHeight="1" spans="1:10">
      <c r="A167" s="211"/>
      <c r="B167" s="215"/>
      <c r="C167" s="215"/>
      <c r="D167" s="215"/>
      <c r="E167" s="216"/>
      <c r="F167" s="209" t="s">
        <v>1767</v>
      </c>
      <c r="G167" s="210">
        <v>0</v>
      </c>
      <c r="H167" s="210">
        <v>0</v>
      </c>
      <c r="I167" s="210">
        <f t="shared" si="6"/>
        <v>0</v>
      </c>
      <c r="J167" s="212">
        <v>0</v>
      </c>
    </row>
    <row r="168" ht="18" customHeight="1" spans="1:10">
      <c r="A168" s="211"/>
      <c r="B168" s="215"/>
      <c r="C168" s="215"/>
      <c r="D168" s="215"/>
      <c r="E168" s="216"/>
      <c r="F168" s="209" t="s">
        <v>2639</v>
      </c>
      <c r="G168" s="210">
        <v>0</v>
      </c>
      <c r="H168" s="210">
        <v>0</v>
      </c>
      <c r="I168" s="210">
        <f t="shared" si="6"/>
        <v>0</v>
      </c>
      <c r="J168" s="212">
        <v>0</v>
      </c>
    </row>
    <row r="169" ht="18" customHeight="1" spans="1:10">
      <c r="A169" s="211"/>
      <c r="B169" s="215"/>
      <c r="C169" s="215"/>
      <c r="D169" s="215"/>
      <c r="E169" s="216"/>
      <c r="F169" s="208" t="s">
        <v>2640</v>
      </c>
      <c r="G169" s="206">
        <v>0</v>
      </c>
      <c r="H169" s="206">
        <v>0</v>
      </c>
      <c r="I169" s="206">
        <f t="shared" si="6"/>
        <v>0</v>
      </c>
      <c r="J169" s="207">
        <v>0</v>
      </c>
    </row>
    <row r="170" ht="18" customHeight="1" spans="1:10">
      <c r="A170" s="211"/>
      <c r="B170" s="215"/>
      <c r="C170" s="215"/>
      <c r="D170" s="215"/>
      <c r="E170" s="216"/>
      <c r="F170" s="208" t="s">
        <v>2641</v>
      </c>
      <c r="G170" s="206">
        <f>SUM(G171)</f>
        <v>0</v>
      </c>
      <c r="H170" s="206">
        <f>SUM(H171)</f>
        <v>0</v>
      </c>
      <c r="I170" s="206">
        <f t="shared" si="6"/>
        <v>0</v>
      </c>
      <c r="J170" s="207">
        <v>0</v>
      </c>
    </row>
    <row r="171" ht="18" customHeight="1" spans="1:10">
      <c r="A171" s="211"/>
      <c r="B171" s="215"/>
      <c r="C171" s="215"/>
      <c r="D171" s="215"/>
      <c r="E171" s="216"/>
      <c r="F171" s="208" t="s">
        <v>2642</v>
      </c>
      <c r="G171" s="206">
        <f>SUM(G172:G173)</f>
        <v>0</v>
      </c>
      <c r="H171" s="206">
        <f>SUM(H172:H173)</f>
        <v>0</v>
      </c>
      <c r="I171" s="206">
        <f t="shared" si="6"/>
        <v>0</v>
      </c>
      <c r="J171" s="207">
        <v>0</v>
      </c>
    </row>
    <row r="172" ht="18" customHeight="1" spans="1:10">
      <c r="A172" s="211"/>
      <c r="B172" s="215"/>
      <c r="C172" s="215"/>
      <c r="D172" s="215"/>
      <c r="E172" s="216"/>
      <c r="F172" s="209" t="s">
        <v>2643</v>
      </c>
      <c r="G172" s="210">
        <v>0</v>
      </c>
      <c r="H172" s="210">
        <v>0</v>
      </c>
      <c r="I172" s="210">
        <f t="shared" si="6"/>
        <v>0</v>
      </c>
      <c r="J172" s="212">
        <v>0</v>
      </c>
    </row>
    <row r="173" ht="18" customHeight="1" spans="1:10">
      <c r="A173" s="211"/>
      <c r="B173" s="215"/>
      <c r="C173" s="215"/>
      <c r="D173" s="215"/>
      <c r="E173" s="216"/>
      <c r="F173" s="209" t="s">
        <v>2644</v>
      </c>
      <c r="G173" s="210">
        <v>0</v>
      </c>
      <c r="H173" s="210">
        <v>0</v>
      </c>
      <c r="I173" s="210">
        <f t="shared" si="6"/>
        <v>0</v>
      </c>
      <c r="J173" s="212">
        <v>0</v>
      </c>
    </row>
    <row r="174" ht="18" customHeight="1" spans="1:10">
      <c r="A174" s="211"/>
      <c r="B174" s="215"/>
      <c r="C174" s="215"/>
      <c r="D174" s="215"/>
      <c r="E174" s="216"/>
      <c r="F174" s="208" t="s">
        <v>2645</v>
      </c>
      <c r="G174" s="206">
        <f>SUM(G175,G179,G188,G189,)</f>
        <v>560</v>
      </c>
      <c r="H174" s="206">
        <f>SUM(H175,H179,H188,H189,)</f>
        <v>60000</v>
      </c>
      <c r="I174" s="206">
        <f t="shared" si="6"/>
        <v>60560</v>
      </c>
      <c r="J174" s="207">
        <f t="shared" ref="J174:J177" si="9">I174/G174*100-100</f>
        <v>10714.2857142857</v>
      </c>
    </row>
    <row r="175" ht="18" customHeight="1" spans="1:10">
      <c r="A175" s="211"/>
      <c r="B175" s="215"/>
      <c r="C175" s="215"/>
      <c r="D175" s="215"/>
      <c r="E175" s="216"/>
      <c r="F175" s="208" t="s">
        <v>2646</v>
      </c>
      <c r="G175" s="206">
        <f>SUM(G176:G178)</f>
        <v>0</v>
      </c>
      <c r="H175" s="206">
        <f>SUM(H176:H178)</f>
        <v>60000</v>
      </c>
      <c r="I175" s="206">
        <f t="shared" si="6"/>
        <v>60000</v>
      </c>
      <c r="J175" s="207" t="e">
        <f t="shared" si="9"/>
        <v>#DIV/0!</v>
      </c>
    </row>
    <row r="176" ht="18" customHeight="1" spans="1:10">
      <c r="A176" s="211"/>
      <c r="B176" s="215"/>
      <c r="C176" s="215"/>
      <c r="D176" s="215"/>
      <c r="E176" s="216"/>
      <c r="F176" s="209" t="s">
        <v>2647</v>
      </c>
      <c r="G176" s="210">
        <v>0</v>
      </c>
      <c r="H176" s="210">
        <v>0</v>
      </c>
      <c r="I176" s="210">
        <f t="shared" si="6"/>
        <v>0</v>
      </c>
      <c r="J176" s="212">
        <v>0</v>
      </c>
    </row>
    <row r="177" ht="18" customHeight="1" spans="1:10">
      <c r="A177" s="211"/>
      <c r="B177" s="215"/>
      <c r="C177" s="215"/>
      <c r="D177" s="215"/>
      <c r="E177" s="216"/>
      <c r="F177" s="209" t="s">
        <v>2648</v>
      </c>
      <c r="G177" s="210">
        <v>0</v>
      </c>
      <c r="H177" s="210">
        <v>60000</v>
      </c>
      <c r="I177" s="210">
        <f t="shared" si="6"/>
        <v>60000</v>
      </c>
      <c r="J177" s="212" t="e">
        <f t="shared" si="9"/>
        <v>#DIV/0!</v>
      </c>
    </row>
    <row r="178" ht="18" customHeight="1" spans="1:10">
      <c r="A178" s="211"/>
      <c r="B178" s="215"/>
      <c r="C178" s="215"/>
      <c r="D178" s="215"/>
      <c r="E178" s="216"/>
      <c r="F178" s="209" t="s">
        <v>2649</v>
      </c>
      <c r="G178" s="210">
        <v>0</v>
      </c>
      <c r="H178" s="210">
        <v>0</v>
      </c>
      <c r="I178" s="210">
        <f t="shared" si="6"/>
        <v>0</v>
      </c>
      <c r="J178" s="212">
        <v>0</v>
      </c>
    </row>
    <row r="179" ht="18" customHeight="1" spans="1:10">
      <c r="A179" s="211"/>
      <c r="B179" s="215"/>
      <c r="C179" s="215"/>
      <c r="D179" s="215"/>
      <c r="E179" s="216"/>
      <c r="F179" s="208" t="s">
        <v>2650</v>
      </c>
      <c r="G179" s="206">
        <f>SUM(G180:G187)</f>
        <v>0</v>
      </c>
      <c r="H179" s="206">
        <f>SUM(H180:H187)</f>
        <v>0</v>
      </c>
      <c r="I179" s="206">
        <f t="shared" ref="I179:I242" si="10">SUM(G179+H179)</f>
        <v>0</v>
      </c>
      <c r="J179" s="207">
        <v>0</v>
      </c>
    </row>
    <row r="180" ht="18" customHeight="1" spans="1:10">
      <c r="A180" s="211"/>
      <c r="B180" s="215"/>
      <c r="C180" s="215"/>
      <c r="D180" s="215"/>
      <c r="E180" s="216"/>
      <c r="F180" s="209" t="s">
        <v>2651</v>
      </c>
      <c r="G180" s="210">
        <v>0</v>
      </c>
      <c r="H180" s="210">
        <v>0</v>
      </c>
      <c r="I180" s="210">
        <f t="shared" si="10"/>
        <v>0</v>
      </c>
      <c r="J180" s="212">
        <v>0</v>
      </c>
    </row>
    <row r="181" ht="18" customHeight="1" spans="1:10">
      <c r="A181" s="211"/>
      <c r="B181" s="215"/>
      <c r="C181" s="215"/>
      <c r="D181" s="215"/>
      <c r="E181" s="216"/>
      <c r="F181" s="209" t="s">
        <v>2652</v>
      </c>
      <c r="G181" s="210">
        <v>0</v>
      </c>
      <c r="H181" s="210">
        <v>0</v>
      </c>
      <c r="I181" s="210">
        <f t="shared" si="10"/>
        <v>0</v>
      </c>
      <c r="J181" s="212">
        <v>0</v>
      </c>
    </row>
    <row r="182" ht="18" customHeight="1" spans="1:10">
      <c r="A182" s="211"/>
      <c r="B182" s="215"/>
      <c r="C182" s="215"/>
      <c r="D182" s="215"/>
      <c r="E182" s="216"/>
      <c r="F182" s="209" t="s">
        <v>2653</v>
      </c>
      <c r="G182" s="210">
        <v>0</v>
      </c>
      <c r="H182" s="210">
        <v>0</v>
      </c>
      <c r="I182" s="210">
        <f t="shared" si="10"/>
        <v>0</v>
      </c>
      <c r="J182" s="212">
        <v>0</v>
      </c>
    </row>
    <row r="183" ht="18" customHeight="1" spans="1:10">
      <c r="A183" s="211"/>
      <c r="B183" s="215"/>
      <c r="C183" s="215"/>
      <c r="D183" s="215"/>
      <c r="E183" s="216"/>
      <c r="F183" s="209" t="s">
        <v>2654</v>
      </c>
      <c r="G183" s="210">
        <v>0</v>
      </c>
      <c r="H183" s="210">
        <v>0</v>
      </c>
      <c r="I183" s="210">
        <f t="shared" si="10"/>
        <v>0</v>
      </c>
      <c r="J183" s="212">
        <v>0</v>
      </c>
    </row>
    <row r="184" ht="18" customHeight="1" spans="1:10">
      <c r="A184" s="211"/>
      <c r="B184" s="215"/>
      <c r="C184" s="215"/>
      <c r="D184" s="215"/>
      <c r="E184" s="216"/>
      <c r="F184" s="209" t="s">
        <v>2655</v>
      </c>
      <c r="G184" s="210">
        <v>0</v>
      </c>
      <c r="H184" s="210">
        <v>0</v>
      </c>
      <c r="I184" s="210">
        <f t="shared" si="10"/>
        <v>0</v>
      </c>
      <c r="J184" s="212">
        <v>0</v>
      </c>
    </row>
    <row r="185" ht="18" customHeight="1" spans="1:10">
      <c r="A185" s="211"/>
      <c r="B185" s="215"/>
      <c r="C185" s="215"/>
      <c r="D185" s="215"/>
      <c r="E185" s="216"/>
      <c r="F185" s="209" t="s">
        <v>2656</v>
      </c>
      <c r="G185" s="210">
        <v>0</v>
      </c>
      <c r="H185" s="210">
        <v>0</v>
      </c>
      <c r="I185" s="210">
        <f t="shared" si="10"/>
        <v>0</v>
      </c>
      <c r="J185" s="212">
        <v>0</v>
      </c>
    </row>
    <row r="186" ht="18" customHeight="1" spans="1:10">
      <c r="A186" s="211"/>
      <c r="B186" s="215"/>
      <c r="C186" s="215"/>
      <c r="D186" s="215"/>
      <c r="E186" s="216"/>
      <c r="F186" s="209" t="s">
        <v>2657</v>
      </c>
      <c r="G186" s="210">
        <v>0</v>
      </c>
      <c r="H186" s="210">
        <v>0</v>
      </c>
      <c r="I186" s="210">
        <f t="shared" si="10"/>
        <v>0</v>
      </c>
      <c r="J186" s="212">
        <v>0</v>
      </c>
    </row>
    <row r="187" ht="18" customHeight="1" spans="1:10">
      <c r="A187" s="211"/>
      <c r="B187" s="215"/>
      <c r="C187" s="215"/>
      <c r="D187" s="215"/>
      <c r="E187" s="216"/>
      <c r="F187" s="209" t="s">
        <v>2658</v>
      </c>
      <c r="G187" s="210">
        <v>0</v>
      </c>
      <c r="H187" s="210">
        <v>0</v>
      </c>
      <c r="I187" s="210">
        <f t="shared" si="10"/>
        <v>0</v>
      </c>
      <c r="J187" s="212">
        <v>0</v>
      </c>
    </row>
    <row r="188" ht="18" customHeight="1" spans="1:10">
      <c r="A188" s="211"/>
      <c r="B188" s="215"/>
      <c r="C188" s="215"/>
      <c r="D188" s="215"/>
      <c r="E188" s="216"/>
      <c r="F188" s="208" t="s">
        <v>2659</v>
      </c>
      <c r="G188" s="206">
        <v>0</v>
      </c>
      <c r="H188" s="206">
        <v>0</v>
      </c>
      <c r="I188" s="206">
        <f t="shared" si="10"/>
        <v>0</v>
      </c>
      <c r="J188" s="212">
        <v>0</v>
      </c>
    </row>
    <row r="189" ht="18" customHeight="1" spans="1:10">
      <c r="A189" s="211"/>
      <c r="B189" s="215"/>
      <c r="C189" s="215"/>
      <c r="D189" s="215"/>
      <c r="E189" s="216"/>
      <c r="F189" s="208" t="s">
        <v>2660</v>
      </c>
      <c r="G189" s="206">
        <f>SUM(G190:G199)</f>
        <v>560</v>
      </c>
      <c r="H189" s="206">
        <f>SUM(H190:H199)</f>
        <v>0</v>
      </c>
      <c r="I189" s="206">
        <f t="shared" si="10"/>
        <v>560</v>
      </c>
      <c r="J189" s="207">
        <v>0</v>
      </c>
    </row>
    <row r="190" ht="18" customHeight="1" spans="1:10">
      <c r="A190" s="211"/>
      <c r="B190" s="215"/>
      <c r="C190" s="215"/>
      <c r="D190" s="215"/>
      <c r="E190" s="216"/>
      <c r="F190" s="209" t="s">
        <v>2661</v>
      </c>
      <c r="G190" s="210">
        <v>425</v>
      </c>
      <c r="H190" s="210">
        <v>0</v>
      </c>
      <c r="I190" s="210">
        <f t="shared" si="10"/>
        <v>425</v>
      </c>
      <c r="J190" s="212">
        <v>0</v>
      </c>
    </row>
    <row r="191" ht="18" customHeight="1" spans="1:10">
      <c r="A191" s="211"/>
      <c r="B191" s="215"/>
      <c r="C191" s="215"/>
      <c r="D191" s="215"/>
      <c r="E191" s="216"/>
      <c r="F191" s="209" t="s">
        <v>2662</v>
      </c>
      <c r="G191" s="210">
        <v>60</v>
      </c>
      <c r="H191" s="210">
        <v>0</v>
      </c>
      <c r="I191" s="210">
        <f t="shared" si="10"/>
        <v>60</v>
      </c>
      <c r="J191" s="212">
        <v>0</v>
      </c>
    </row>
    <row r="192" ht="18" customHeight="1" spans="1:10">
      <c r="A192" s="211"/>
      <c r="B192" s="215"/>
      <c r="C192" s="215"/>
      <c r="D192" s="215"/>
      <c r="E192" s="216"/>
      <c r="F192" s="209" t="s">
        <v>2663</v>
      </c>
      <c r="G192" s="210">
        <v>0</v>
      </c>
      <c r="H192" s="210">
        <v>0</v>
      </c>
      <c r="I192" s="210">
        <f t="shared" si="10"/>
        <v>0</v>
      </c>
      <c r="J192" s="212">
        <v>0</v>
      </c>
    </row>
    <row r="193" ht="18" customHeight="1" spans="1:10">
      <c r="A193" s="211"/>
      <c r="B193" s="215"/>
      <c r="C193" s="215"/>
      <c r="D193" s="215"/>
      <c r="E193" s="216"/>
      <c r="F193" s="209" t="s">
        <v>2664</v>
      </c>
      <c r="G193" s="210">
        <v>0</v>
      </c>
      <c r="H193" s="210">
        <v>0</v>
      </c>
      <c r="I193" s="210">
        <f t="shared" si="10"/>
        <v>0</v>
      </c>
      <c r="J193" s="212">
        <v>0</v>
      </c>
    </row>
    <row r="194" ht="18" customHeight="1" spans="1:10">
      <c r="A194" s="211"/>
      <c r="B194" s="215"/>
      <c r="C194" s="215"/>
      <c r="D194" s="215"/>
      <c r="E194" s="216"/>
      <c r="F194" s="209" t="s">
        <v>2665</v>
      </c>
      <c r="G194" s="210">
        <v>75</v>
      </c>
      <c r="H194" s="210">
        <v>0</v>
      </c>
      <c r="I194" s="210">
        <f t="shared" si="10"/>
        <v>75</v>
      </c>
      <c r="J194" s="212">
        <v>0</v>
      </c>
    </row>
    <row r="195" ht="18" customHeight="1" spans="1:10">
      <c r="A195" s="211"/>
      <c r="B195" s="215"/>
      <c r="C195" s="215"/>
      <c r="D195" s="215"/>
      <c r="E195" s="216"/>
      <c r="F195" s="209" t="s">
        <v>2666</v>
      </c>
      <c r="G195" s="210">
        <v>0</v>
      </c>
      <c r="H195" s="210">
        <v>0</v>
      </c>
      <c r="I195" s="210">
        <f t="shared" si="10"/>
        <v>0</v>
      </c>
      <c r="J195" s="212">
        <v>0</v>
      </c>
    </row>
    <row r="196" ht="18" customHeight="1" spans="1:10">
      <c r="A196" s="211"/>
      <c r="B196" s="215"/>
      <c r="C196" s="215"/>
      <c r="D196" s="215"/>
      <c r="E196" s="216"/>
      <c r="F196" s="209" t="s">
        <v>2667</v>
      </c>
      <c r="G196" s="210">
        <v>0</v>
      </c>
      <c r="H196" s="210">
        <v>0</v>
      </c>
      <c r="I196" s="210">
        <f t="shared" si="10"/>
        <v>0</v>
      </c>
      <c r="J196" s="212">
        <v>0</v>
      </c>
    </row>
    <row r="197" ht="18" customHeight="1" spans="1:10">
      <c r="A197" s="211"/>
      <c r="B197" s="215"/>
      <c r="C197" s="215"/>
      <c r="D197" s="215"/>
      <c r="E197" s="216"/>
      <c r="F197" s="209" t="s">
        <v>2668</v>
      </c>
      <c r="G197" s="210">
        <v>0</v>
      </c>
      <c r="H197" s="210">
        <v>0</v>
      </c>
      <c r="I197" s="210">
        <f t="shared" si="10"/>
        <v>0</v>
      </c>
      <c r="J197" s="212">
        <v>0</v>
      </c>
    </row>
    <row r="198" ht="18" customHeight="1" spans="1:10">
      <c r="A198" s="211"/>
      <c r="B198" s="215"/>
      <c r="C198" s="215"/>
      <c r="D198" s="215"/>
      <c r="E198" s="216"/>
      <c r="F198" s="209" t="s">
        <v>2669</v>
      </c>
      <c r="G198" s="210">
        <v>0</v>
      </c>
      <c r="H198" s="210">
        <v>0</v>
      </c>
      <c r="I198" s="210">
        <f t="shared" si="10"/>
        <v>0</v>
      </c>
      <c r="J198" s="212">
        <v>0</v>
      </c>
    </row>
    <row r="199" ht="18" customHeight="1" spans="1:10">
      <c r="A199" s="211"/>
      <c r="B199" s="215"/>
      <c r="C199" s="215"/>
      <c r="D199" s="215"/>
      <c r="E199" s="216"/>
      <c r="F199" s="209" t="s">
        <v>2670</v>
      </c>
      <c r="G199" s="210">
        <v>0</v>
      </c>
      <c r="H199" s="210">
        <v>0</v>
      </c>
      <c r="I199" s="210">
        <f t="shared" si="10"/>
        <v>0</v>
      </c>
      <c r="J199" s="212">
        <v>0</v>
      </c>
    </row>
    <row r="200" ht="18" customHeight="1" spans="1:10">
      <c r="A200" s="211"/>
      <c r="B200" s="215"/>
      <c r="C200" s="215"/>
      <c r="D200" s="215"/>
      <c r="E200" s="216"/>
      <c r="F200" s="208" t="s">
        <v>2671</v>
      </c>
      <c r="G200" s="214">
        <f>SUM(G201:G215)</f>
        <v>7073</v>
      </c>
      <c r="H200" s="214">
        <f>SUM(H201:H215)</f>
        <v>0</v>
      </c>
      <c r="I200" s="206">
        <f t="shared" si="10"/>
        <v>7073</v>
      </c>
      <c r="J200" s="207">
        <f>I200/G200*100-100</f>
        <v>0</v>
      </c>
    </row>
    <row r="201" ht="18" customHeight="1" spans="1:10">
      <c r="A201" s="211"/>
      <c r="B201" s="215"/>
      <c r="C201" s="215"/>
      <c r="D201" s="215"/>
      <c r="E201" s="216"/>
      <c r="F201" s="209" t="s">
        <v>2672</v>
      </c>
      <c r="G201" s="210">
        <v>0</v>
      </c>
      <c r="H201" s="210">
        <v>0</v>
      </c>
      <c r="I201" s="210">
        <f t="shared" si="10"/>
        <v>0</v>
      </c>
      <c r="J201" s="212">
        <v>0</v>
      </c>
    </row>
    <row r="202" ht="18" customHeight="1" spans="1:10">
      <c r="A202" s="211"/>
      <c r="B202" s="215"/>
      <c r="C202" s="215"/>
      <c r="D202" s="215"/>
      <c r="E202" s="216"/>
      <c r="F202" s="209" t="s">
        <v>2673</v>
      </c>
      <c r="G202" s="210">
        <v>0</v>
      </c>
      <c r="H202" s="210">
        <v>0</v>
      </c>
      <c r="I202" s="210">
        <f t="shared" si="10"/>
        <v>0</v>
      </c>
      <c r="J202" s="212">
        <v>0</v>
      </c>
    </row>
    <row r="203" ht="18" customHeight="1" spans="1:10">
      <c r="A203" s="211"/>
      <c r="B203" s="215"/>
      <c r="C203" s="215"/>
      <c r="D203" s="215"/>
      <c r="E203" s="216"/>
      <c r="F203" s="209" t="s">
        <v>2674</v>
      </c>
      <c r="G203" s="210">
        <v>0</v>
      </c>
      <c r="H203" s="210">
        <v>0</v>
      </c>
      <c r="I203" s="210">
        <f t="shared" si="10"/>
        <v>0</v>
      </c>
      <c r="J203" s="212">
        <v>0</v>
      </c>
    </row>
    <row r="204" ht="18" customHeight="1" spans="1:10">
      <c r="A204" s="211"/>
      <c r="B204" s="215"/>
      <c r="C204" s="215"/>
      <c r="D204" s="215"/>
      <c r="E204" s="216"/>
      <c r="F204" s="209" t="s">
        <v>2675</v>
      </c>
      <c r="G204" s="210">
        <v>0</v>
      </c>
      <c r="H204" s="210">
        <v>0</v>
      </c>
      <c r="I204" s="210">
        <f t="shared" si="10"/>
        <v>0</v>
      </c>
      <c r="J204" s="212">
        <v>0</v>
      </c>
    </row>
    <row r="205" ht="18" customHeight="1" spans="1:10">
      <c r="A205" s="211"/>
      <c r="B205" s="215"/>
      <c r="C205" s="215"/>
      <c r="D205" s="215"/>
      <c r="E205" s="216"/>
      <c r="F205" s="209" t="s">
        <v>2676</v>
      </c>
      <c r="G205" s="210">
        <v>0</v>
      </c>
      <c r="H205" s="210">
        <v>0</v>
      </c>
      <c r="I205" s="210">
        <f t="shared" si="10"/>
        <v>0</v>
      </c>
      <c r="J205" s="212">
        <v>0</v>
      </c>
    </row>
    <row r="206" ht="18" customHeight="1" spans="1:10">
      <c r="A206" s="211"/>
      <c r="B206" s="215"/>
      <c r="C206" s="215"/>
      <c r="D206" s="215"/>
      <c r="E206" s="216"/>
      <c r="F206" s="209" t="s">
        <v>2677</v>
      </c>
      <c r="G206" s="210">
        <v>0</v>
      </c>
      <c r="H206" s="210">
        <v>0</v>
      </c>
      <c r="I206" s="210">
        <f t="shared" si="10"/>
        <v>0</v>
      </c>
      <c r="J206" s="212">
        <v>0</v>
      </c>
    </row>
    <row r="207" ht="18" customHeight="1" spans="1:10">
      <c r="A207" s="211"/>
      <c r="B207" s="215"/>
      <c r="C207" s="215"/>
      <c r="D207" s="215"/>
      <c r="E207" s="216"/>
      <c r="F207" s="209" t="s">
        <v>2678</v>
      </c>
      <c r="G207" s="210">
        <v>0</v>
      </c>
      <c r="H207" s="210">
        <v>0</v>
      </c>
      <c r="I207" s="210">
        <f t="shared" si="10"/>
        <v>0</v>
      </c>
      <c r="J207" s="212">
        <v>0</v>
      </c>
    </row>
    <row r="208" ht="18" customHeight="1" spans="1:10">
      <c r="A208" s="211"/>
      <c r="B208" s="215"/>
      <c r="C208" s="215"/>
      <c r="D208" s="215"/>
      <c r="E208" s="216"/>
      <c r="F208" s="209" t="s">
        <v>2679</v>
      </c>
      <c r="G208" s="210">
        <v>0</v>
      </c>
      <c r="H208" s="210">
        <v>0</v>
      </c>
      <c r="I208" s="210">
        <f t="shared" si="10"/>
        <v>0</v>
      </c>
      <c r="J208" s="212">
        <v>0</v>
      </c>
    </row>
    <row r="209" ht="18" customHeight="1" spans="1:10">
      <c r="A209" s="211"/>
      <c r="B209" s="215"/>
      <c r="C209" s="215"/>
      <c r="D209" s="215"/>
      <c r="E209" s="216"/>
      <c r="F209" s="209" t="s">
        <v>2680</v>
      </c>
      <c r="G209" s="210">
        <v>0</v>
      </c>
      <c r="H209" s="210">
        <v>0</v>
      </c>
      <c r="I209" s="210">
        <f t="shared" si="10"/>
        <v>0</v>
      </c>
      <c r="J209" s="212">
        <v>0</v>
      </c>
    </row>
    <row r="210" ht="18" customHeight="1" spans="1:10">
      <c r="A210" s="211"/>
      <c r="B210" s="215"/>
      <c r="C210" s="215"/>
      <c r="D210" s="215"/>
      <c r="E210" s="216"/>
      <c r="F210" s="209" t="s">
        <v>2681</v>
      </c>
      <c r="G210" s="210">
        <v>0</v>
      </c>
      <c r="H210" s="210">
        <v>0</v>
      </c>
      <c r="I210" s="210">
        <f t="shared" si="10"/>
        <v>0</v>
      </c>
      <c r="J210" s="212">
        <v>0</v>
      </c>
    </row>
    <row r="211" ht="18" customHeight="1" spans="1:10">
      <c r="A211" s="211"/>
      <c r="B211" s="215"/>
      <c r="C211" s="215"/>
      <c r="D211" s="215"/>
      <c r="E211" s="216"/>
      <c r="F211" s="209" t="s">
        <v>2682</v>
      </c>
      <c r="G211" s="210">
        <v>0</v>
      </c>
      <c r="H211" s="210">
        <v>0</v>
      </c>
      <c r="I211" s="210">
        <f t="shared" si="10"/>
        <v>0</v>
      </c>
      <c r="J211" s="212">
        <v>0</v>
      </c>
    </row>
    <row r="212" ht="18" customHeight="1" spans="1:10">
      <c r="A212" s="211"/>
      <c r="B212" s="215"/>
      <c r="C212" s="215"/>
      <c r="D212" s="215"/>
      <c r="E212" s="216"/>
      <c r="F212" s="209" t="s">
        <v>2683</v>
      </c>
      <c r="G212" s="210">
        <v>0</v>
      </c>
      <c r="H212" s="210">
        <v>0</v>
      </c>
      <c r="I212" s="210">
        <f t="shared" si="10"/>
        <v>0</v>
      </c>
      <c r="J212" s="212">
        <v>0</v>
      </c>
    </row>
    <row r="213" ht="18" customHeight="1" spans="1:10">
      <c r="A213" s="211"/>
      <c r="B213" s="215"/>
      <c r="C213" s="215"/>
      <c r="D213" s="215"/>
      <c r="E213" s="216"/>
      <c r="F213" s="209" t="s">
        <v>2684</v>
      </c>
      <c r="G213" s="210">
        <v>0</v>
      </c>
      <c r="H213" s="210">
        <v>0</v>
      </c>
      <c r="I213" s="210">
        <f t="shared" si="10"/>
        <v>0</v>
      </c>
      <c r="J213" s="212">
        <v>0</v>
      </c>
    </row>
    <row r="214" ht="18" customHeight="1" spans="1:10">
      <c r="A214" s="211"/>
      <c r="B214" s="215"/>
      <c r="C214" s="215"/>
      <c r="D214" s="215"/>
      <c r="E214" s="216"/>
      <c r="F214" s="209" t="s">
        <v>2685</v>
      </c>
      <c r="G214" s="210">
        <v>7073</v>
      </c>
      <c r="H214" s="210">
        <v>0</v>
      </c>
      <c r="I214" s="210">
        <f t="shared" si="10"/>
        <v>7073</v>
      </c>
      <c r="J214" s="212">
        <f>I214/G214*100-100</f>
        <v>0</v>
      </c>
    </row>
    <row r="215" ht="18" customHeight="1" spans="1:10">
      <c r="A215" s="211"/>
      <c r="B215" s="215"/>
      <c r="C215" s="215"/>
      <c r="D215" s="215"/>
      <c r="E215" s="216"/>
      <c r="F215" s="209" t="s">
        <v>2686</v>
      </c>
      <c r="G215" s="210">
        <v>0</v>
      </c>
      <c r="H215" s="210">
        <v>0</v>
      </c>
      <c r="I215" s="210">
        <f t="shared" si="10"/>
        <v>0</v>
      </c>
      <c r="J215" s="212">
        <v>0</v>
      </c>
    </row>
    <row r="216" ht="18" customHeight="1" spans="1:10">
      <c r="A216" s="211"/>
      <c r="B216" s="215"/>
      <c r="C216" s="215"/>
      <c r="D216" s="215"/>
      <c r="E216" s="216"/>
      <c r="F216" s="208" t="s">
        <v>2687</v>
      </c>
      <c r="G216" s="206">
        <f>SUM(G217:G231)</f>
        <v>0</v>
      </c>
      <c r="H216" s="206">
        <f>SUM(H217:H231)</f>
        <v>0</v>
      </c>
      <c r="I216" s="206">
        <f t="shared" si="10"/>
        <v>0</v>
      </c>
      <c r="J216" s="207">
        <v>0</v>
      </c>
    </row>
    <row r="217" ht="18" customHeight="1" spans="1:10">
      <c r="A217" s="211"/>
      <c r="B217" s="215"/>
      <c r="C217" s="215"/>
      <c r="D217" s="215"/>
      <c r="E217" s="216"/>
      <c r="F217" s="209" t="s">
        <v>2688</v>
      </c>
      <c r="G217" s="210">
        <v>0</v>
      </c>
      <c r="H217" s="210">
        <v>0</v>
      </c>
      <c r="I217" s="210">
        <f t="shared" si="10"/>
        <v>0</v>
      </c>
      <c r="J217" s="212">
        <v>0</v>
      </c>
    </row>
    <row r="218" ht="18" customHeight="1" spans="1:10">
      <c r="A218" s="211"/>
      <c r="B218" s="215"/>
      <c r="C218" s="215"/>
      <c r="D218" s="215"/>
      <c r="E218" s="216"/>
      <c r="F218" s="209" t="s">
        <v>2689</v>
      </c>
      <c r="G218" s="210">
        <v>0</v>
      </c>
      <c r="H218" s="210">
        <v>0</v>
      </c>
      <c r="I218" s="210">
        <f t="shared" si="10"/>
        <v>0</v>
      </c>
      <c r="J218" s="212">
        <v>0</v>
      </c>
    </row>
    <row r="219" ht="18" customHeight="1" spans="1:10">
      <c r="A219" s="211"/>
      <c r="B219" s="215"/>
      <c r="C219" s="215"/>
      <c r="D219" s="215"/>
      <c r="E219" s="216"/>
      <c r="F219" s="209" t="s">
        <v>2690</v>
      </c>
      <c r="G219" s="210">
        <v>0</v>
      </c>
      <c r="H219" s="210">
        <v>0</v>
      </c>
      <c r="I219" s="210">
        <f t="shared" si="10"/>
        <v>0</v>
      </c>
      <c r="J219" s="212">
        <v>0</v>
      </c>
    </row>
    <row r="220" ht="18" customHeight="1" spans="1:10">
      <c r="A220" s="211"/>
      <c r="B220" s="215"/>
      <c r="C220" s="215"/>
      <c r="D220" s="215"/>
      <c r="E220" s="216"/>
      <c r="F220" s="209" t="s">
        <v>2691</v>
      </c>
      <c r="G220" s="210">
        <v>0</v>
      </c>
      <c r="H220" s="210">
        <v>0</v>
      </c>
      <c r="I220" s="210">
        <f t="shared" si="10"/>
        <v>0</v>
      </c>
      <c r="J220" s="212">
        <v>0</v>
      </c>
    </row>
    <row r="221" ht="18" customHeight="1" spans="1:10">
      <c r="A221" s="211"/>
      <c r="B221" s="215"/>
      <c r="C221" s="215"/>
      <c r="D221" s="215"/>
      <c r="E221" s="216"/>
      <c r="F221" s="209" t="s">
        <v>2692</v>
      </c>
      <c r="G221" s="210">
        <v>0</v>
      </c>
      <c r="H221" s="210">
        <v>0</v>
      </c>
      <c r="I221" s="210">
        <f t="shared" si="10"/>
        <v>0</v>
      </c>
      <c r="J221" s="212">
        <v>0</v>
      </c>
    </row>
    <row r="222" ht="18" customHeight="1" spans="1:10">
      <c r="A222" s="211"/>
      <c r="B222" s="215"/>
      <c r="C222" s="215"/>
      <c r="D222" s="215"/>
      <c r="E222" s="216"/>
      <c r="F222" s="209" t="s">
        <v>2693</v>
      </c>
      <c r="G222" s="210">
        <v>0</v>
      </c>
      <c r="H222" s="210">
        <v>0</v>
      </c>
      <c r="I222" s="210">
        <f t="shared" si="10"/>
        <v>0</v>
      </c>
      <c r="J222" s="212">
        <v>0</v>
      </c>
    </row>
    <row r="223" ht="18" customHeight="1" spans="1:10">
      <c r="A223" s="211"/>
      <c r="B223" s="215"/>
      <c r="C223" s="215"/>
      <c r="D223" s="215"/>
      <c r="E223" s="216"/>
      <c r="F223" s="209" t="s">
        <v>2694</v>
      </c>
      <c r="G223" s="210">
        <v>0</v>
      </c>
      <c r="H223" s="210">
        <v>0</v>
      </c>
      <c r="I223" s="210">
        <f t="shared" si="10"/>
        <v>0</v>
      </c>
      <c r="J223" s="212">
        <v>0</v>
      </c>
    </row>
    <row r="224" ht="18" customHeight="1" spans="1:10">
      <c r="A224" s="211"/>
      <c r="B224" s="215"/>
      <c r="C224" s="215"/>
      <c r="D224" s="215"/>
      <c r="E224" s="216"/>
      <c r="F224" s="209" t="s">
        <v>2695</v>
      </c>
      <c r="G224" s="210">
        <v>0</v>
      </c>
      <c r="H224" s="210">
        <v>0</v>
      </c>
      <c r="I224" s="210">
        <f t="shared" si="10"/>
        <v>0</v>
      </c>
      <c r="J224" s="212">
        <v>0</v>
      </c>
    </row>
    <row r="225" ht="18" customHeight="1" spans="1:10">
      <c r="A225" s="211"/>
      <c r="B225" s="215"/>
      <c r="C225" s="215"/>
      <c r="D225" s="215"/>
      <c r="E225" s="216"/>
      <c r="F225" s="209" t="s">
        <v>2696</v>
      </c>
      <c r="G225" s="210">
        <v>0</v>
      </c>
      <c r="H225" s="210">
        <v>0</v>
      </c>
      <c r="I225" s="210">
        <f t="shared" si="10"/>
        <v>0</v>
      </c>
      <c r="J225" s="212">
        <v>0</v>
      </c>
    </row>
    <row r="226" ht="18" customHeight="1" spans="1:10">
      <c r="A226" s="211"/>
      <c r="B226" s="215"/>
      <c r="C226" s="215"/>
      <c r="D226" s="215"/>
      <c r="E226" s="216"/>
      <c r="F226" s="209" t="s">
        <v>2697</v>
      </c>
      <c r="G226" s="210">
        <v>0</v>
      </c>
      <c r="H226" s="210">
        <v>0</v>
      </c>
      <c r="I226" s="210">
        <f t="shared" si="10"/>
        <v>0</v>
      </c>
      <c r="J226" s="212">
        <v>0</v>
      </c>
    </row>
    <row r="227" ht="18" customHeight="1" spans="1:10">
      <c r="A227" s="211"/>
      <c r="B227" s="215"/>
      <c r="C227" s="215"/>
      <c r="D227" s="215"/>
      <c r="E227" s="216"/>
      <c r="F227" s="209" t="s">
        <v>2698</v>
      </c>
      <c r="G227" s="210">
        <v>0</v>
      </c>
      <c r="H227" s="210">
        <v>0</v>
      </c>
      <c r="I227" s="210">
        <f t="shared" si="10"/>
        <v>0</v>
      </c>
      <c r="J227" s="212">
        <v>0</v>
      </c>
    </row>
    <row r="228" ht="18" customHeight="1" spans="1:10">
      <c r="A228" s="211"/>
      <c r="B228" s="215"/>
      <c r="C228" s="215"/>
      <c r="D228" s="215"/>
      <c r="E228" s="216"/>
      <c r="F228" s="209" t="s">
        <v>2699</v>
      </c>
      <c r="G228" s="210">
        <v>0</v>
      </c>
      <c r="H228" s="210">
        <v>0</v>
      </c>
      <c r="I228" s="210">
        <f t="shared" si="10"/>
        <v>0</v>
      </c>
      <c r="J228" s="212">
        <v>0</v>
      </c>
    </row>
    <row r="229" ht="18" customHeight="1" spans="1:10">
      <c r="A229" s="211"/>
      <c r="B229" s="215"/>
      <c r="C229" s="215"/>
      <c r="D229" s="215"/>
      <c r="E229" s="216"/>
      <c r="F229" s="209" t="s">
        <v>2700</v>
      </c>
      <c r="G229" s="210">
        <v>0</v>
      </c>
      <c r="H229" s="210">
        <v>0</v>
      </c>
      <c r="I229" s="210">
        <f t="shared" si="10"/>
        <v>0</v>
      </c>
      <c r="J229" s="212">
        <v>0</v>
      </c>
    </row>
    <row r="230" ht="18" customHeight="1" spans="1:10">
      <c r="A230" s="211"/>
      <c r="B230" s="215"/>
      <c r="C230" s="215"/>
      <c r="D230" s="215"/>
      <c r="E230" s="216"/>
      <c r="F230" s="209" t="s">
        <v>2701</v>
      </c>
      <c r="G230" s="210">
        <v>0</v>
      </c>
      <c r="H230" s="210">
        <v>0</v>
      </c>
      <c r="I230" s="210">
        <f t="shared" si="10"/>
        <v>0</v>
      </c>
      <c r="J230" s="212">
        <v>0</v>
      </c>
    </row>
    <row r="231" ht="18" customHeight="1" spans="1:10">
      <c r="A231" s="211"/>
      <c r="B231" s="215"/>
      <c r="C231" s="215"/>
      <c r="D231" s="215"/>
      <c r="E231" s="216"/>
      <c r="F231" s="209" t="s">
        <v>2702</v>
      </c>
      <c r="G231" s="210">
        <v>0</v>
      </c>
      <c r="H231" s="210">
        <v>0</v>
      </c>
      <c r="I231" s="210">
        <f t="shared" si="10"/>
        <v>0</v>
      </c>
      <c r="J231" s="212">
        <v>0</v>
      </c>
    </row>
    <row r="232" ht="18" customHeight="1" spans="1:10">
      <c r="A232" s="211"/>
      <c r="B232" s="215"/>
      <c r="C232" s="215"/>
      <c r="D232" s="215"/>
      <c r="E232" s="216"/>
      <c r="F232" s="208" t="s">
        <v>2703</v>
      </c>
      <c r="G232" s="206">
        <f>SUM(G233,G246)</f>
        <v>0</v>
      </c>
      <c r="H232" s="206">
        <f>SUM(H233,H246)</f>
        <v>0</v>
      </c>
      <c r="I232" s="206">
        <f t="shared" si="10"/>
        <v>0</v>
      </c>
      <c r="J232" s="207">
        <v>0</v>
      </c>
    </row>
    <row r="233" ht="18" customHeight="1" spans="1:10">
      <c r="A233" s="211"/>
      <c r="B233" s="215"/>
      <c r="C233" s="215"/>
      <c r="D233" s="215"/>
      <c r="E233" s="216"/>
      <c r="F233" s="208" t="s">
        <v>2704</v>
      </c>
      <c r="G233" s="206">
        <f>SUM(G234:G245)</f>
        <v>0</v>
      </c>
      <c r="H233" s="206">
        <f>SUM(H234:H245)</f>
        <v>0</v>
      </c>
      <c r="I233" s="206">
        <f t="shared" si="10"/>
        <v>0</v>
      </c>
      <c r="J233" s="207">
        <v>0</v>
      </c>
    </row>
    <row r="234" ht="18" customHeight="1" spans="1:10">
      <c r="A234" s="211"/>
      <c r="B234" s="215"/>
      <c r="C234" s="215"/>
      <c r="D234" s="215"/>
      <c r="E234" s="216"/>
      <c r="F234" s="209" t="s">
        <v>2705</v>
      </c>
      <c r="G234" s="210">
        <v>0</v>
      </c>
      <c r="H234" s="210">
        <v>0</v>
      </c>
      <c r="I234" s="210">
        <f t="shared" si="10"/>
        <v>0</v>
      </c>
      <c r="J234" s="212">
        <v>0</v>
      </c>
    </row>
    <row r="235" ht="18" customHeight="1" spans="1:10">
      <c r="A235" s="211"/>
      <c r="B235" s="215"/>
      <c r="C235" s="215"/>
      <c r="D235" s="215"/>
      <c r="E235" s="216"/>
      <c r="F235" s="209" t="s">
        <v>2706</v>
      </c>
      <c r="G235" s="210">
        <v>0</v>
      </c>
      <c r="H235" s="210">
        <v>0</v>
      </c>
      <c r="I235" s="210">
        <f t="shared" si="10"/>
        <v>0</v>
      </c>
      <c r="J235" s="212">
        <v>0</v>
      </c>
    </row>
    <row r="236" ht="18" customHeight="1" spans="1:10">
      <c r="A236" s="211"/>
      <c r="B236" s="215"/>
      <c r="C236" s="215"/>
      <c r="D236" s="215"/>
      <c r="E236" s="216"/>
      <c r="F236" s="209" t="s">
        <v>2707</v>
      </c>
      <c r="G236" s="210">
        <v>0</v>
      </c>
      <c r="H236" s="210">
        <v>0</v>
      </c>
      <c r="I236" s="210">
        <f t="shared" si="10"/>
        <v>0</v>
      </c>
      <c r="J236" s="212">
        <v>0</v>
      </c>
    </row>
    <row r="237" ht="18" customHeight="1" spans="1:10">
      <c r="A237" s="211"/>
      <c r="B237" s="215"/>
      <c r="C237" s="215"/>
      <c r="D237" s="215"/>
      <c r="E237" s="216"/>
      <c r="F237" s="209" t="s">
        <v>2708</v>
      </c>
      <c r="G237" s="210">
        <v>0</v>
      </c>
      <c r="H237" s="210">
        <v>0</v>
      </c>
      <c r="I237" s="210">
        <f t="shared" si="10"/>
        <v>0</v>
      </c>
      <c r="J237" s="212">
        <v>0</v>
      </c>
    </row>
    <row r="238" ht="18" customHeight="1" spans="1:10">
      <c r="A238" s="211"/>
      <c r="B238" s="215"/>
      <c r="C238" s="215"/>
      <c r="D238" s="215"/>
      <c r="E238" s="216"/>
      <c r="F238" s="209" t="s">
        <v>2709</v>
      </c>
      <c r="G238" s="210">
        <v>0</v>
      </c>
      <c r="H238" s="210">
        <v>0</v>
      </c>
      <c r="I238" s="210">
        <f t="shared" si="10"/>
        <v>0</v>
      </c>
      <c r="J238" s="212">
        <v>0</v>
      </c>
    </row>
    <row r="239" ht="18" customHeight="1" spans="1:10">
      <c r="A239" s="211"/>
      <c r="B239" s="215"/>
      <c r="C239" s="215"/>
      <c r="D239" s="215"/>
      <c r="E239" s="216"/>
      <c r="F239" s="209" t="s">
        <v>2710</v>
      </c>
      <c r="G239" s="210">
        <v>0</v>
      </c>
      <c r="H239" s="210">
        <v>0</v>
      </c>
      <c r="I239" s="210">
        <f t="shared" si="10"/>
        <v>0</v>
      </c>
      <c r="J239" s="212">
        <v>0</v>
      </c>
    </row>
    <row r="240" ht="18" customHeight="1" spans="1:10">
      <c r="A240" s="211"/>
      <c r="B240" s="215"/>
      <c r="C240" s="215"/>
      <c r="D240" s="215"/>
      <c r="E240" s="216"/>
      <c r="F240" s="209" t="s">
        <v>2711</v>
      </c>
      <c r="G240" s="210">
        <v>0</v>
      </c>
      <c r="H240" s="210">
        <v>0</v>
      </c>
      <c r="I240" s="210">
        <f t="shared" si="10"/>
        <v>0</v>
      </c>
      <c r="J240" s="212">
        <v>0</v>
      </c>
    </row>
    <row r="241" ht="18" customHeight="1" spans="1:10">
      <c r="A241" s="211"/>
      <c r="B241" s="215"/>
      <c r="C241" s="215"/>
      <c r="D241" s="215"/>
      <c r="E241" s="216"/>
      <c r="F241" s="209" t="s">
        <v>2712</v>
      </c>
      <c r="G241" s="210">
        <v>0</v>
      </c>
      <c r="H241" s="210">
        <v>0</v>
      </c>
      <c r="I241" s="210">
        <f t="shared" si="10"/>
        <v>0</v>
      </c>
      <c r="J241" s="212">
        <v>0</v>
      </c>
    </row>
    <row r="242" ht="18" customHeight="1" spans="1:10">
      <c r="A242" s="211"/>
      <c r="B242" s="215"/>
      <c r="C242" s="215"/>
      <c r="D242" s="215"/>
      <c r="E242" s="216"/>
      <c r="F242" s="209" t="s">
        <v>2713</v>
      </c>
      <c r="G242" s="210">
        <v>0</v>
      </c>
      <c r="H242" s="210">
        <v>0</v>
      </c>
      <c r="I242" s="210">
        <f t="shared" si="10"/>
        <v>0</v>
      </c>
      <c r="J242" s="212">
        <v>0</v>
      </c>
    </row>
    <row r="243" ht="18" customHeight="1" spans="1:10">
      <c r="A243" s="211"/>
      <c r="B243" s="215"/>
      <c r="C243" s="215"/>
      <c r="D243" s="215"/>
      <c r="E243" s="216"/>
      <c r="F243" s="209" t="s">
        <v>2714</v>
      </c>
      <c r="G243" s="210">
        <v>0</v>
      </c>
      <c r="H243" s="210">
        <v>0</v>
      </c>
      <c r="I243" s="210">
        <f t="shared" ref="I243:I252" si="11">SUM(G243+H243)</f>
        <v>0</v>
      </c>
      <c r="J243" s="212">
        <v>0</v>
      </c>
    </row>
    <row r="244" ht="18" customHeight="1" spans="1:10">
      <c r="A244" s="211"/>
      <c r="B244" s="215"/>
      <c r="C244" s="215"/>
      <c r="D244" s="215"/>
      <c r="E244" s="216"/>
      <c r="F244" s="209" t="s">
        <v>2715</v>
      </c>
      <c r="G244" s="210">
        <v>0</v>
      </c>
      <c r="H244" s="210">
        <v>0</v>
      </c>
      <c r="I244" s="210">
        <f t="shared" si="11"/>
        <v>0</v>
      </c>
      <c r="J244" s="212">
        <v>0</v>
      </c>
    </row>
    <row r="245" ht="18" customHeight="1" spans="1:10">
      <c r="A245" s="211"/>
      <c r="B245" s="215"/>
      <c r="C245" s="215"/>
      <c r="D245" s="215"/>
      <c r="E245" s="216"/>
      <c r="F245" s="209" t="s">
        <v>2716</v>
      </c>
      <c r="G245" s="210">
        <v>0</v>
      </c>
      <c r="H245" s="210">
        <v>0</v>
      </c>
      <c r="I245" s="210">
        <f t="shared" si="11"/>
        <v>0</v>
      </c>
      <c r="J245" s="212">
        <v>0</v>
      </c>
    </row>
    <row r="246" ht="18" customHeight="1" spans="1:10">
      <c r="A246" s="211"/>
      <c r="B246" s="215"/>
      <c r="C246" s="215"/>
      <c r="D246" s="215"/>
      <c r="E246" s="216"/>
      <c r="F246" s="208" t="s">
        <v>2717</v>
      </c>
      <c r="G246" s="206">
        <f>SUM(G247:G252)</f>
        <v>0</v>
      </c>
      <c r="H246" s="206">
        <f>SUM(H247:H252)</f>
        <v>0</v>
      </c>
      <c r="I246" s="206">
        <f t="shared" si="11"/>
        <v>0</v>
      </c>
      <c r="J246" s="207">
        <v>0</v>
      </c>
    </row>
    <row r="247" ht="18" customHeight="1" spans="1:10">
      <c r="A247" s="211"/>
      <c r="B247" s="215"/>
      <c r="C247" s="215"/>
      <c r="D247" s="215"/>
      <c r="E247" s="216"/>
      <c r="F247" s="209" t="s">
        <v>1944</v>
      </c>
      <c r="G247" s="210">
        <v>0</v>
      </c>
      <c r="H247" s="210">
        <v>0</v>
      </c>
      <c r="I247" s="210">
        <f t="shared" si="11"/>
        <v>0</v>
      </c>
      <c r="J247" s="212">
        <v>0</v>
      </c>
    </row>
    <row r="248" ht="18" customHeight="1" spans="1:10">
      <c r="A248" s="211"/>
      <c r="B248" s="215"/>
      <c r="C248" s="215"/>
      <c r="D248" s="215"/>
      <c r="E248" s="216"/>
      <c r="F248" s="209" t="s">
        <v>2045</v>
      </c>
      <c r="G248" s="210">
        <v>0</v>
      </c>
      <c r="H248" s="210">
        <v>0</v>
      </c>
      <c r="I248" s="210">
        <f t="shared" si="11"/>
        <v>0</v>
      </c>
      <c r="J248" s="212">
        <v>0</v>
      </c>
    </row>
    <row r="249" ht="18" customHeight="1" spans="1:10">
      <c r="A249" s="211"/>
      <c r="B249" s="215"/>
      <c r="C249" s="215"/>
      <c r="D249" s="215"/>
      <c r="E249" s="216"/>
      <c r="F249" s="209" t="s">
        <v>2718</v>
      </c>
      <c r="G249" s="210">
        <v>0</v>
      </c>
      <c r="H249" s="210">
        <v>0</v>
      </c>
      <c r="I249" s="210">
        <f t="shared" si="11"/>
        <v>0</v>
      </c>
      <c r="J249" s="212">
        <v>0</v>
      </c>
    </row>
    <row r="250" ht="18" customHeight="1" spans="1:10">
      <c r="A250" s="211"/>
      <c r="B250" s="215"/>
      <c r="C250" s="215"/>
      <c r="D250" s="215"/>
      <c r="E250" s="216"/>
      <c r="F250" s="209" t="s">
        <v>2719</v>
      </c>
      <c r="G250" s="210">
        <v>0</v>
      </c>
      <c r="H250" s="210">
        <v>0</v>
      </c>
      <c r="I250" s="210">
        <f t="shared" si="11"/>
        <v>0</v>
      </c>
      <c r="J250" s="212">
        <v>0</v>
      </c>
    </row>
    <row r="251" ht="18" customHeight="1" spans="1:10">
      <c r="A251" s="211"/>
      <c r="B251" s="215"/>
      <c r="C251" s="215"/>
      <c r="D251" s="215"/>
      <c r="E251" s="216"/>
      <c r="F251" s="209" t="s">
        <v>2720</v>
      </c>
      <c r="G251" s="210">
        <v>0</v>
      </c>
      <c r="H251" s="210">
        <v>0</v>
      </c>
      <c r="I251" s="210">
        <f t="shared" si="11"/>
        <v>0</v>
      </c>
      <c r="J251" s="212">
        <v>0</v>
      </c>
    </row>
    <row r="252" ht="18" customHeight="1" spans="1:10">
      <c r="A252" s="211"/>
      <c r="B252" s="215"/>
      <c r="C252" s="215"/>
      <c r="D252" s="215"/>
      <c r="E252" s="216"/>
      <c r="F252" s="209" t="s">
        <v>2721</v>
      </c>
      <c r="G252" s="210">
        <v>0</v>
      </c>
      <c r="H252" s="210">
        <v>0</v>
      </c>
      <c r="I252" s="210">
        <f t="shared" si="11"/>
        <v>0</v>
      </c>
      <c r="J252" s="212">
        <v>0</v>
      </c>
    </row>
    <row r="253" ht="18" customHeight="1" spans="1:10">
      <c r="A253" s="211"/>
      <c r="B253" s="215"/>
      <c r="C253" s="215"/>
      <c r="D253" s="215"/>
      <c r="E253" s="216"/>
      <c r="F253" s="209"/>
      <c r="G253" s="210"/>
      <c r="H253" s="210"/>
      <c r="I253" s="218"/>
      <c r="J253" s="218"/>
    </row>
    <row r="254" ht="18" customHeight="1" spans="1:10">
      <c r="A254" s="211"/>
      <c r="B254" s="215"/>
      <c r="C254" s="215"/>
      <c r="D254" s="215"/>
      <c r="E254" s="216"/>
      <c r="F254" s="209"/>
      <c r="G254" s="210"/>
      <c r="H254" s="210"/>
      <c r="I254" s="218"/>
      <c r="J254" s="218"/>
    </row>
    <row r="255" ht="18" customHeight="1" spans="1:10">
      <c r="A255" s="211"/>
      <c r="B255" s="215"/>
      <c r="C255" s="215"/>
      <c r="D255" s="215"/>
      <c r="E255" s="216"/>
      <c r="F255" s="209"/>
      <c r="G255" s="210"/>
      <c r="H255" s="210"/>
      <c r="I255" s="218"/>
      <c r="J255" s="218"/>
    </row>
    <row r="256" ht="18" customHeight="1" spans="1:10">
      <c r="A256" s="211"/>
      <c r="B256" s="215"/>
      <c r="C256" s="215"/>
      <c r="D256" s="215"/>
      <c r="E256" s="216"/>
      <c r="F256" s="209"/>
      <c r="G256" s="210"/>
      <c r="H256" s="210"/>
      <c r="I256" s="218"/>
      <c r="J256" s="218"/>
    </row>
    <row r="257" ht="18" customHeight="1" spans="1:10">
      <c r="A257" s="205" t="s">
        <v>2722</v>
      </c>
      <c r="B257" s="206">
        <f>SUM(B6:B11,B17:B18,B21:B26,B32:B33)</f>
        <v>53489</v>
      </c>
      <c r="C257" s="206">
        <f>SUM(C6:C11,C17:C18,C21:C26,C32:C33)</f>
        <v>0</v>
      </c>
      <c r="D257" s="206">
        <f t="shared" ref="D257:D265" si="12">SUM(B257+C257)</f>
        <v>53489</v>
      </c>
      <c r="E257" s="207">
        <f t="shared" ref="E257:E261" si="13">D257/B257*100-100</f>
        <v>0</v>
      </c>
      <c r="F257" s="208" t="s">
        <v>2392</v>
      </c>
      <c r="G257" s="206">
        <f>SUM(G6,G22,G33,G91,G126,G170,G174,G200,G216,G232)</f>
        <v>32497</v>
      </c>
      <c r="H257" s="206">
        <f>SUM(H6,H22,H33,H91,H126,H170,H174,H200,H216,H232)</f>
        <v>60000</v>
      </c>
      <c r="I257" s="206">
        <f t="shared" ref="I257:I265" si="14">SUM(G257+H257)</f>
        <v>92497</v>
      </c>
      <c r="J257" s="207">
        <f t="shared" ref="J257:J261" si="15">I257/G257*100-100</f>
        <v>184.632427608702</v>
      </c>
    </row>
    <row r="258" ht="18" customHeight="1" spans="1:10">
      <c r="A258" s="205" t="s">
        <v>2723</v>
      </c>
      <c r="B258" s="206">
        <f t="shared" ref="B258:H258" si="16">SUM(B259:B262)</f>
        <v>4008</v>
      </c>
      <c r="C258" s="206">
        <f t="shared" si="16"/>
        <v>0</v>
      </c>
      <c r="D258" s="206">
        <f t="shared" si="12"/>
        <v>4008</v>
      </c>
      <c r="E258" s="207">
        <f t="shared" si="13"/>
        <v>0</v>
      </c>
      <c r="F258" s="208" t="s">
        <v>2724</v>
      </c>
      <c r="G258" s="206">
        <f t="shared" si="16"/>
        <v>25000</v>
      </c>
      <c r="H258" s="206">
        <f t="shared" si="16"/>
        <v>0</v>
      </c>
      <c r="I258" s="206">
        <f t="shared" si="14"/>
        <v>25000</v>
      </c>
      <c r="J258" s="207">
        <f t="shared" si="15"/>
        <v>0</v>
      </c>
    </row>
    <row r="259" ht="18" customHeight="1" spans="1:10">
      <c r="A259" s="211" t="s">
        <v>2725</v>
      </c>
      <c r="B259" s="210">
        <v>0</v>
      </c>
      <c r="C259" s="210">
        <v>0</v>
      </c>
      <c r="D259" s="210">
        <f t="shared" si="12"/>
        <v>0</v>
      </c>
      <c r="E259" s="212">
        <v>0</v>
      </c>
      <c r="F259" s="209" t="s">
        <v>2726</v>
      </c>
      <c r="G259" s="210">
        <v>0</v>
      </c>
      <c r="H259" s="210">
        <v>0</v>
      </c>
      <c r="I259" s="210">
        <f t="shared" si="14"/>
        <v>0</v>
      </c>
      <c r="J259" s="212">
        <v>0</v>
      </c>
    </row>
    <row r="260" ht="18" customHeight="1" spans="1:10">
      <c r="A260" s="211" t="s">
        <v>2727</v>
      </c>
      <c r="B260" s="210">
        <v>0</v>
      </c>
      <c r="C260" s="210">
        <v>0</v>
      </c>
      <c r="D260" s="210">
        <f t="shared" si="12"/>
        <v>0</v>
      </c>
      <c r="E260" s="212">
        <v>0</v>
      </c>
      <c r="F260" s="209" t="s">
        <v>2728</v>
      </c>
      <c r="G260" s="210">
        <v>0</v>
      </c>
      <c r="H260" s="210">
        <v>0</v>
      </c>
      <c r="I260" s="210">
        <f t="shared" si="14"/>
        <v>0</v>
      </c>
      <c r="J260" s="212">
        <v>0</v>
      </c>
    </row>
    <row r="261" ht="18" customHeight="1" spans="1:10">
      <c r="A261" s="211" t="s">
        <v>2729</v>
      </c>
      <c r="B261" s="210">
        <v>4008</v>
      </c>
      <c r="C261" s="210">
        <v>0</v>
      </c>
      <c r="D261" s="210">
        <f t="shared" si="12"/>
        <v>4008</v>
      </c>
      <c r="E261" s="212">
        <f t="shared" si="13"/>
        <v>0</v>
      </c>
      <c r="F261" s="209" t="s">
        <v>2730</v>
      </c>
      <c r="G261" s="210">
        <v>25000</v>
      </c>
      <c r="H261" s="210">
        <v>0</v>
      </c>
      <c r="I261" s="210">
        <v>0</v>
      </c>
      <c r="J261" s="212">
        <f t="shared" si="15"/>
        <v>-100</v>
      </c>
    </row>
    <row r="262" ht="18" customHeight="1" spans="1:10">
      <c r="A262" s="211" t="s">
        <v>2731</v>
      </c>
      <c r="B262" s="210">
        <v>0</v>
      </c>
      <c r="C262" s="210">
        <v>0</v>
      </c>
      <c r="D262" s="210">
        <f t="shared" si="12"/>
        <v>0</v>
      </c>
      <c r="E262" s="212">
        <v>0</v>
      </c>
      <c r="F262" s="209" t="s">
        <v>2732</v>
      </c>
      <c r="G262" s="210">
        <v>0</v>
      </c>
      <c r="H262" s="210">
        <v>0</v>
      </c>
      <c r="I262" s="210">
        <f t="shared" si="14"/>
        <v>0</v>
      </c>
      <c r="J262" s="212">
        <v>0</v>
      </c>
    </row>
    <row r="263" ht="18" customHeight="1" spans="1:10">
      <c r="A263" s="205" t="s">
        <v>2733</v>
      </c>
      <c r="B263" s="206">
        <f t="shared" ref="B263:H263" si="17">SUM(B264:B265)</f>
        <v>0</v>
      </c>
      <c r="C263" s="206">
        <f t="shared" si="17"/>
        <v>62020</v>
      </c>
      <c r="D263" s="206">
        <f t="shared" si="12"/>
        <v>62020</v>
      </c>
      <c r="E263" s="207" t="e">
        <f t="shared" ref="E263:E267" si="18">D263/B263*100-100</f>
        <v>#DIV/0!</v>
      </c>
      <c r="F263" s="208" t="s">
        <v>2734</v>
      </c>
      <c r="G263" s="206">
        <f t="shared" si="17"/>
        <v>0</v>
      </c>
      <c r="H263" s="206">
        <f t="shared" si="17"/>
        <v>2020</v>
      </c>
      <c r="I263" s="206">
        <f t="shared" si="14"/>
        <v>2020</v>
      </c>
      <c r="J263" s="207">
        <v>100</v>
      </c>
    </row>
    <row r="264" ht="18" customHeight="1" spans="1:10">
      <c r="A264" s="211" t="s">
        <v>2735</v>
      </c>
      <c r="B264" s="210">
        <v>0</v>
      </c>
      <c r="C264" s="210">
        <v>0</v>
      </c>
      <c r="D264" s="210">
        <f t="shared" si="12"/>
        <v>0</v>
      </c>
      <c r="E264" s="212">
        <v>0</v>
      </c>
      <c r="F264" s="209" t="s">
        <v>2736</v>
      </c>
      <c r="G264" s="210">
        <v>0</v>
      </c>
      <c r="H264" s="210">
        <v>2020</v>
      </c>
      <c r="I264" s="210">
        <f t="shared" si="14"/>
        <v>2020</v>
      </c>
      <c r="J264" s="212">
        <v>100</v>
      </c>
    </row>
    <row r="265" ht="18" customHeight="1" spans="1:10">
      <c r="A265" s="211" t="s">
        <v>2737</v>
      </c>
      <c r="B265" s="210">
        <v>0</v>
      </c>
      <c r="C265" s="210">
        <f>60000+2020</f>
        <v>62020</v>
      </c>
      <c r="D265" s="210">
        <f t="shared" si="12"/>
        <v>62020</v>
      </c>
      <c r="E265" s="212" t="e">
        <f t="shared" si="18"/>
        <v>#DIV/0!</v>
      </c>
      <c r="F265" s="209" t="s">
        <v>2738</v>
      </c>
      <c r="G265" s="210">
        <v>0</v>
      </c>
      <c r="H265" s="210">
        <v>0</v>
      </c>
      <c r="I265" s="210">
        <f t="shared" si="14"/>
        <v>0</v>
      </c>
      <c r="J265" s="212">
        <v>0</v>
      </c>
    </row>
    <row r="266" ht="18" customHeight="1" spans="1:10">
      <c r="A266" s="211"/>
      <c r="B266" s="210"/>
      <c r="C266" s="210"/>
      <c r="D266" s="215"/>
      <c r="E266" s="216"/>
      <c r="F266" s="209"/>
      <c r="G266" s="210"/>
      <c r="H266" s="210"/>
      <c r="I266" s="218"/>
      <c r="J266" s="212"/>
    </row>
    <row r="267" ht="18" customHeight="1" spans="1:10">
      <c r="A267" s="219" t="s">
        <v>2739</v>
      </c>
      <c r="B267" s="206">
        <f t="shared" ref="B267:H267" si="19">SUM(B257,B258,B263)</f>
        <v>57497</v>
      </c>
      <c r="C267" s="206">
        <f t="shared" si="19"/>
        <v>62020</v>
      </c>
      <c r="D267" s="206">
        <f>SUM(B267+C267)</f>
        <v>119517</v>
      </c>
      <c r="E267" s="207">
        <f t="shared" si="18"/>
        <v>107.866497382472</v>
      </c>
      <c r="F267" s="220" t="s">
        <v>2740</v>
      </c>
      <c r="G267" s="214">
        <f t="shared" si="19"/>
        <v>57497</v>
      </c>
      <c r="H267" s="214">
        <f t="shared" si="19"/>
        <v>62020</v>
      </c>
      <c r="I267" s="214">
        <f>SUM(G267+H267)</f>
        <v>119517</v>
      </c>
      <c r="J267" s="207">
        <f>I267/G267*100-100</f>
        <v>107.866497382472</v>
      </c>
    </row>
  </sheetData>
  <mergeCells count="3">
    <mergeCell ref="A2:J2"/>
    <mergeCell ref="A4:E4"/>
    <mergeCell ref="F4:J4"/>
  </mergeCells>
  <printOptions horizontalCentered="1"/>
  <pageMargins left="0.357638888888889" right="0.357638888888889" top="0.409027777777778" bottom="0.802777777777778" header="0.302777777777778" footer="0.302777777777778"/>
  <pageSetup paperSize="9" scale="70" firstPageNumber="22" orientation="landscape" useFirstPageNumber="1" horizontalDpi="300" verticalDpi="300"/>
  <headerFooter alignWithMargins="0" scaleWithDoc="0">
    <oddFooter>&amp;C&amp;14&amp;P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1"/>
  <sheetViews>
    <sheetView workbookViewId="0">
      <selection activeCell="G7" sqref="G7"/>
    </sheetView>
  </sheetViews>
  <sheetFormatPr defaultColWidth="9" defaultRowHeight="13.5"/>
  <cols>
    <col min="1" max="1" width="13.375" style="66" customWidth="1"/>
    <col min="2" max="2" width="23.875" style="66" customWidth="1"/>
    <col min="3" max="3" width="20.75" style="66" customWidth="1"/>
    <col min="4" max="4" width="16" style="66" customWidth="1"/>
    <col min="5" max="5" width="13.5" style="181" customWidth="1"/>
    <col min="6" max="6" width="23.125" style="181" customWidth="1"/>
    <col min="7" max="7" width="21.875" style="181" customWidth="1"/>
    <col min="8" max="8" width="15.375" style="181" customWidth="1"/>
    <col min="9" max="9" width="15.75" style="66" customWidth="1"/>
    <col min="10" max="16384" width="9" style="66"/>
  </cols>
  <sheetData>
    <row r="1" s="66" customFormat="1" ht="20" customHeight="1" spans="1:9">
      <c r="A1" s="182" t="s">
        <v>13</v>
      </c>
      <c r="F1" s="181"/>
      <c r="G1" s="181"/>
      <c r="H1" s="181"/>
      <c r="I1" s="181"/>
    </row>
    <row r="2" s="66" customFormat="1" ht="44" customHeight="1" spans="1:9">
      <c r="A2" s="183" t="s">
        <v>2741</v>
      </c>
      <c r="B2" s="183"/>
      <c r="C2" s="183"/>
      <c r="D2" s="183"/>
      <c r="E2" s="183"/>
      <c r="F2" s="183"/>
      <c r="G2" s="183"/>
      <c r="H2" s="183"/>
      <c r="I2" s="183"/>
    </row>
    <row r="3" s="66" customFormat="1" ht="24" customHeight="1" spans="1:9">
      <c r="A3" s="184" t="s">
        <v>2742</v>
      </c>
      <c r="B3" s="184"/>
      <c r="C3" s="184"/>
      <c r="D3" s="184"/>
      <c r="E3" s="185" t="s">
        <v>2743</v>
      </c>
      <c r="F3" s="185"/>
      <c r="G3" s="185"/>
      <c r="H3" s="186"/>
      <c r="I3" s="129" t="s">
        <v>2744</v>
      </c>
    </row>
    <row r="4" s="66" customFormat="1" ht="18" customHeight="1" spans="1:9">
      <c r="A4" s="184" t="s">
        <v>2745</v>
      </c>
      <c r="B4" s="184" t="s">
        <v>2746</v>
      </c>
      <c r="C4" s="184" t="s">
        <v>2747</v>
      </c>
      <c r="D4" s="184" t="s">
        <v>2748</v>
      </c>
      <c r="E4" s="185" t="s">
        <v>2745</v>
      </c>
      <c r="F4" s="187" t="s">
        <v>2746</v>
      </c>
      <c r="G4" s="187" t="s">
        <v>2747</v>
      </c>
      <c r="H4" s="187" t="s">
        <v>2748</v>
      </c>
      <c r="I4" s="130"/>
    </row>
    <row r="5" s="66" customFormat="1" ht="52" customHeight="1" spans="1:9">
      <c r="A5" s="70" t="s">
        <v>2749</v>
      </c>
      <c r="B5" s="188" t="s">
        <v>2750</v>
      </c>
      <c r="C5" s="72" t="s">
        <v>2751</v>
      </c>
      <c r="D5" s="189">
        <v>120</v>
      </c>
      <c r="E5" s="70" t="s">
        <v>2749</v>
      </c>
      <c r="F5" s="188" t="s">
        <v>2750</v>
      </c>
      <c r="G5" s="72" t="s">
        <v>2751</v>
      </c>
      <c r="H5" s="189">
        <v>380</v>
      </c>
      <c r="I5" s="130"/>
    </row>
    <row r="6" s="66" customFormat="1" ht="50" customHeight="1" spans="1:9">
      <c r="A6" s="70" t="s">
        <v>2752</v>
      </c>
      <c r="B6" s="188" t="s">
        <v>2750</v>
      </c>
      <c r="C6" s="72" t="s">
        <v>2753</v>
      </c>
      <c r="D6" s="190">
        <v>160</v>
      </c>
      <c r="E6" s="70" t="s">
        <v>2752</v>
      </c>
      <c r="F6" s="188" t="s">
        <v>2750</v>
      </c>
      <c r="G6" s="72" t="s">
        <v>2753</v>
      </c>
      <c r="H6" s="190">
        <v>260</v>
      </c>
      <c r="I6" s="72"/>
    </row>
    <row r="7" s="66" customFormat="1" ht="75" customHeight="1" spans="1:9">
      <c r="A7" s="70"/>
      <c r="B7" s="72"/>
      <c r="C7" s="72"/>
      <c r="D7" s="190"/>
      <c r="E7" s="70"/>
      <c r="F7" s="72"/>
      <c r="G7" s="72"/>
      <c r="H7" s="189"/>
      <c r="I7" s="72"/>
    </row>
    <row r="8" s="66" customFormat="1" ht="59" customHeight="1" spans="1:9">
      <c r="A8" s="70"/>
      <c r="B8" s="72"/>
      <c r="C8" s="72"/>
      <c r="D8" s="190"/>
      <c r="E8" s="70"/>
      <c r="F8" s="72"/>
      <c r="G8" s="72"/>
      <c r="H8" s="189"/>
      <c r="I8" s="72"/>
    </row>
    <row r="9" s="66" customFormat="1" ht="27" customHeight="1" spans="1:9">
      <c r="A9" s="72"/>
      <c r="B9" s="188"/>
      <c r="C9" s="188"/>
      <c r="D9" s="191"/>
      <c r="E9" s="191"/>
      <c r="F9" s="72"/>
      <c r="G9" s="72"/>
      <c r="H9" s="72"/>
      <c r="I9" s="72"/>
    </row>
    <row r="10" s="66" customFormat="1" ht="27" customHeight="1" spans="1:9">
      <c r="A10" s="72"/>
      <c r="B10" s="188"/>
      <c r="C10" s="188"/>
      <c r="D10" s="191"/>
      <c r="E10" s="191"/>
      <c r="F10" s="72"/>
      <c r="G10" s="72"/>
      <c r="H10" s="72"/>
      <c r="I10" s="72"/>
    </row>
    <row r="11" s="66" customFormat="1" ht="27" customHeight="1" spans="1:9">
      <c r="A11" s="72"/>
      <c r="B11" s="188"/>
      <c r="C11" s="188"/>
      <c r="D11" s="191"/>
      <c r="E11" s="191"/>
      <c r="F11" s="72"/>
      <c r="G11" s="72"/>
      <c r="H11" s="72"/>
      <c r="I11" s="72"/>
    </row>
  </sheetData>
  <mergeCells count="3">
    <mergeCell ref="A2:I2"/>
    <mergeCell ref="A3:D3"/>
    <mergeCell ref="E3:H3"/>
  </mergeCells>
  <printOptions horizontalCentered="1"/>
  <pageMargins left="0.388888888888889" right="0.388888888888889" top="0.597916666666667" bottom="1" header="0.511805555555556" footer="0.511805555555556"/>
  <pageSetup paperSize="9" scale="75" firstPageNumber="30" orientation="landscape" useFirstPageNumber="1" horizontalDpi="600"/>
  <headerFooter>
    <oddFooter>&amp;C&amp;14&amp;P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xSplit="7" ySplit="6" topLeftCell="H7" activePane="bottomRight" state="frozen"/>
      <selection/>
      <selection pane="topRight"/>
      <selection pane="bottomLeft"/>
      <selection pane="bottomRight" activeCell="A5" sqref="A5:H5"/>
    </sheetView>
  </sheetViews>
  <sheetFormatPr defaultColWidth="9" defaultRowHeight="20.1" customHeight="1"/>
  <cols>
    <col min="1" max="1" width="6.25" style="148" customWidth="1"/>
    <col min="2" max="2" width="15.5" style="148" customWidth="1"/>
    <col min="3" max="3" width="16.25" style="149" customWidth="1"/>
    <col min="4" max="4" width="13.875" style="149" customWidth="1"/>
    <col min="5" max="5" width="9.75" style="150" customWidth="1"/>
    <col min="6" max="6" width="9.375" style="148" customWidth="1"/>
    <col min="7" max="7" width="17.75" style="148" customWidth="1"/>
    <col min="8" max="8" width="42.5" style="148" customWidth="1"/>
    <col min="9" max="9" width="10.375" style="151" customWidth="1"/>
    <col min="10" max="16384" width="9" style="148"/>
  </cols>
  <sheetData>
    <row r="1" ht="11.25" customHeight="1"/>
    <row r="2" ht="27.75" customHeight="1" spans="1:2">
      <c r="A2" s="152" t="s">
        <v>15</v>
      </c>
      <c r="B2" s="152"/>
    </row>
    <row r="3" ht="35.25" customHeight="1" spans="1:9">
      <c r="A3" s="153" t="s">
        <v>2754</v>
      </c>
      <c r="B3" s="150"/>
      <c r="C3" s="150"/>
      <c r="D3" s="150"/>
      <c r="E3" s="153"/>
      <c r="F3" s="150"/>
      <c r="G3" s="150"/>
      <c r="H3" s="150"/>
      <c r="I3" s="150"/>
    </row>
    <row r="4" ht="18.75" customHeight="1" spans="8:9">
      <c r="H4" s="154" t="s">
        <v>31</v>
      </c>
      <c r="I4" s="154"/>
    </row>
    <row r="5" ht="49.5" customHeight="1" spans="1:9">
      <c r="A5" s="155" t="s">
        <v>2755</v>
      </c>
      <c r="B5" s="156"/>
      <c r="C5" s="156"/>
      <c r="D5" s="156"/>
      <c r="E5" s="156"/>
      <c r="F5" s="156"/>
      <c r="G5" s="156"/>
      <c r="H5" s="157"/>
      <c r="I5" s="177" t="s">
        <v>2756</v>
      </c>
    </row>
    <row r="6" s="147" customFormat="1" ht="37.5" customHeight="1" spans="1:9">
      <c r="A6" s="158" t="s">
        <v>2757</v>
      </c>
      <c r="B6" s="158" t="s">
        <v>2758</v>
      </c>
      <c r="C6" s="159" t="s">
        <v>2746</v>
      </c>
      <c r="D6" s="131" t="s">
        <v>2759</v>
      </c>
      <c r="E6" s="160" t="s">
        <v>2760</v>
      </c>
      <c r="F6" s="158" t="s">
        <v>2761</v>
      </c>
      <c r="G6" s="158" t="s">
        <v>2762</v>
      </c>
      <c r="H6" s="131" t="s">
        <v>2763</v>
      </c>
      <c r="I6" s="178"/>
    </row>
    <row r="7" s="147" customFormat="1" ht="69" customHeight="1" spans="1:9">
      <c r="A7" s="158">
        <v>1</v>
      </c>
      <c r="B7" s="161" t="s">
        <v>2764</v>
      </c>
      <c r="C7" s="161" t="s">
        <v>2765</v>
      </c>
      <c r="D7" s="162" t="s">
        <v>2766</v>
      </c>
      <c r="E7" s="163">
        <v>2000</v>
      </c>
      <c r="F7" s="164" t="s">
        <v>2767</v>
      </c>
      <c r="G7" s="165" t="s">
        <v>2768</v>
      </c>
      <c r="H7" s="166" t="s">
        <v>2769</v>
      </c>
      <c r="I7" s="179"/>
    </row>
    <row r="8" s="147" customFormat="1" ht="67" customHeight="1" spans="1:9">
      <c r="A8" s="158">
        <v>2</v>
      </c>
      <c r="B8" s="161"/>
      <c r="C8" s="161"/>
      <c r="D8" s="162"/>
      <c r="E8" s="163"/>
      <c r="F8" s="164"/>
      <c r="G8" s="167"/>
      <c r="H8" s="166"/>
      <c r="I8" s="179"/>
    </row>
    <row r="9" s="147" customFormat="1" ht="22.5" customHeight="1" spans="1:9">
      <c r="A9" s="158"/>
      <c r="B9" s="168"/>
      <c r="C9" s="169"/>
      <c r="D9" s="168"/>
      <c r="E9" s="170"/>
      <c r="F9" s="164"/>
      <c r="G9" s="165"/>
      <c r="H9" s="166"/>
      <c r="I9" s="180"/>
    </row>
    <row r="10" ht="36.75" customHeight="1" spans="1:9">
      <c r="A10" s="171"/>
      <c r="B10" s="171"/>
      <c r="C10" s="172" t="s">
        <v>2770</v>
      </c>
      <c r="D10" s="173"/>
      <c r="E10" s="174">
        <f>SUM(E7:E9)</f>
        <v>2000</v>
      </c>
      <c r="F10" s="175"/>
      <c r="G10" s="175"/>
      <c r="H10" s="176"/>
      <c r="I10" s="180"/>
    </row>
  </sheetData>
  <mergeCells count="5">
    <mergeCell ref="A2:B2"/>
    <mergeCell ref="A3:I3"/>
    <mergeCell ref="H4:I4"/>
    <mergeCell ref="A5:H5"/>
    <mergeCell ref="I5:I6"/>
  </mergeCells>
  <printOptions horizontalCentered="1"/>
  <pageMargins left="0.349305555555556" right="0.2" top="0.388888888888889" bottom="0.2" header="0.0777777777777778" footer="0.2"/>
  <pageSetup paperSize="9" scale="85" firstPageNumber="31" orientation="landscape" useFirstPageNumber="1" horizontalDpi="600" verticalDpi="600"/>
  <headerFooter alignWithMargins="0">
    <oddFooter>&amp;C&amp;14&amp;P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workbookViewId="0">
      <selection activeCell="A5" sqref="A5:H5"/>
    </sheetView>
  </sheetViews>
  <sheetFormatPr defaultColWidth="9" defaultRowHeight="13.5"/>
  <cols>
    <col min="1" max="1" width="6.75" style="122" customWidth="1"/>
    <col min="2" max="2" width="15.625" style="122" customWidth="1"/>
    <col min="3" max="3" width="19.625" style="122" customWidth="1"/>
    <col min="4" max="4" width="50.5" style="122" customWidth="1"/>
    <col min="5" max="5" width="13.5" style="122" customWidth="1"/>
    <col min="6" max="6" width="20.375" style="122" customWidth="1"/>
    <col min="7" max="8" width="13.125" style="122" customWidth="1"/>
    <col min="9" max="9" width="14.625" style="122" customWidth="1"/>
    <col min="10" max="16384" width="9" style="122"/>
  </cols>
  <sheetData>
    <row r="2" ht="20.1" customHeight="1" spans="1:1">
      <c r="A2" s="123" t="s">
        <v>17</v>
      </c>
    </row>
    <row r="3" ht="27" customHeight="1" spans="1:9">
      <c r="A3" s="124" t="s">
        <v>2771</v>
      </c>
      <c r="B3" s="124"/>
      <c r="C3" s="124"/>
      <c r="D3" s="124"/>
      <c r="E3" s="124"/>
      <c r="F3" s="124"/>
      <c r="G3" s="124"/>
      <c r="H3" s="124"/>
      <c r="I3" s="124"/>
    </row>
    <row r="4" spans="1:9">
      <c r="A4" s="125"/>
      <c r="B4" s="125"/>
      <c r="C4" s="125"/>
      <c r="D4" s="125"/>
      <c r="E4" s="125"/>
      <c r="F4" s="125"/>
      <c r="G4" s="126" t="s">
        <v>31</v>
      </c>
      <c r="H4" s="126"/>
      <c r="I4" s="126"/>
    </row>
    <row r="5" ht="79" customHeight="1" spans="1:9">
      <c r="A5" s="127" t="s">
        <v>2772</v>
      </c>
      <c r="B5" s="128"/>
      <c r="C5" s="128"/>
      <c r="D5" s="128"/>
      <c r="E5" s="128"/>
      <c r="F5" s="128"/>
      <c r="G5" s="128"/>
      <c r="H5" s="129"/>
      <c r="I5" s="144" t="s">
        <v>2773</v>
      </c>
    </row>
    <row r="6" ht="42" customHeight="1" spans="1:9">
      <c r="A6" s="130" t="s">
        <v>2757</v>
      </c>
      <c r="B6" s="130" t="s">
        <v>2758</v>
      </c>
      <c r="C6" s="130" t="s">
        <v>2746</v>
      </c>
      <c r="D6" s="131" t="s">
        <v>2763</v>
      </c>
      <c r="E6" s="130" t="s">
        <v>2774</v>
      </c>
      <c r="F6" s="130" t="s">
        <v>2762</v>
      </c>
      <c r="G6" s="130" t="s">
        <v>2775</v>
      </c>
      <c r="H6" s="130" t="s">
        <v>2776</v>
      </c>
      <c r="I6" s="145"/>
    </row>
    <row r="7" ht="58" customHeight="1" spans="1:9">
      <c r="A7" s="132">
        <v>1</v>
      </c>
      <c r="B7" s="133" t="s">
        <v>2777</v>
      </c>
      <c r="C7" s="133" t="s">
        <v>2778</v>
      </c>
      <c r="D7" s="134" t="s">
        <v>2779</v>
      </c>
      <c r="E7" s="135">
        <v>4000</v>
      </c>
      <c r="F7" s="132" t="s">
        <v>2780</v>
      </c>
      <c r="G7" s="132" t="s">
        <v>2781</v>
      </c>
      <c r="H7" s="132" t="s">
        <v>2782</v>
      </c>
      <c r="I7" s="132"/>
    </row>
    <row r="8" ht="66" customHeight="1" spans="1:9">
      <c r="A8" s="132">
        <v>2</v>
      </c>
      <c r="B8" s="133" t="s">
        <v>2783</v>
      </c>
      <c r="C8" s="133" t="s">
        <v>2784</v>
      </c>
      <c r="D8" s="134" t="s">
        <v>2785</v>
      </c>
      <c r="E8" s="135">
        <v>4000</v>
      </c>
      <c r="F8" s="132" t="s">
        <v>2780</v>
      </c>
      <c r="G8" s="132" t="s">
        <v>2781</v>
      </c>
      <c r="H8" s="132" t="s">
        <v>2786</v>
      </c>
      <c r="I8" s="132"/>
    </row>
    <row r="9" ht="114" customHeight="1" spans="1:9">
      <c r="A9" s="132">
        <v>3</v>
      </c>
      <c r="B9" s="133" t="s">
        <v>2787</v>
      </c>
      <c r="C9" s="133" t="s">
        <v>2788</v>
      </c>
      <c r="D9" s="134" t="s">
        <v>2789</v>
      </c>
      <c r="E9" s="135">
        <v>8000</v>
      </c>
      <c r="F9" s="132" t="s">
        <v>2780</v>
      </c>
      <c r="G9" s="132" t="s">
        <v>2781</v>
      </c>
      <c r="H9" s="132" t="s">
        <v>2786</v>
      </c>
      <c r="I9" s="132"/>
    </row>
    <row r="10" ht="95" customHeight="1" spans="1:9">
      <c r="A10" s="132">
        <v>4</v>
      </c>
      <c r="B10" s="133" t="s">
        <v>2790</v>
      </c>
      <c r="C10" s="133" t="s">
        <v>2791</v>
      </c>
      <c r="D10" s="134" t="s">
        <v>2792</v>
      </c>
      <c r="E10" s="135">
        <v>3000</v>
      </c>
      <c r="F10" s="132" t="s">
        <v>2780</v>
      </c>
      <c r="G10" s="132" t="s">
        <v>2781</v>
      </c>
      <c r="H10" s="132" t="s">
        <v>2793</v>
      </c>
      <c r="I10" s="132"/>
    </row>
    <row r="11" ht="93" customHeight="1" spans="1:9">
      <c r="A11" s="132">
        <v>5</v>
      </c>
      <c r="B11" s="133" t="s">
        <v>2790</v>
      </c>
      <c r="C11" s="133" t="s">
        <v>2794</v>
      </c>
      <c r="D11" s="134" t="s">
        <v>2795</v>
      </c>
      <c r="E11" s="135">
        <v>2000</v>
      </c>
      <c r="F11" s="132" t="s">
        <v>2780</v>
      </c>
      <c r="G11" s="132" t="s">
        <v>2781</v>
      </c>
      <c r="H11" s="132" t="s">
        <v>2793</v>
      </c>
      <c r="I11" s="132"/>
    </row>
    <row r="12" ht="363" customHeight="1" spans="1:9">
      <c r="A12" s="132">
        <v>6</v>
      </c>
      <c r="B12" s="133" t="s">
        <v>2790</v>
      </c>
      <c r="C12" s="133" t="s">
        <v>2796</v>
      </c>
      <c r="D12" s="134" t="s">
        <v>2797</v>
      </c>
      <c r="E12" s="135">
        <v>2000</v>
      </c>
      <c r="F12" s="132" t="s">
        <v>2780</v>
      </c>
      <c r="G12" s="132" t="s">
        <v>2781</v>
      </c>
      <c r="H12" s="132" t="s">
        <v>2793</v>
      </c>
      <c r="I12" s="132"/>
    </row>
    <row r="13" ht="384" customHeight="1" spans="1:9">
      <c r="A13" s="132">
        <v>7</v>
      </c>
      <c r="B13" s="133" t="s">
        <v>2777</v>
      </c>
      <c r="C13" s="133" t="s">
        <v>2798</v>
      </c>
      <c r="D13" s="134" t="s">
        <v>2799</v>
      </c>
      <c r="E13" s="135">
        <v>3000</v>
      </c>
      <c r="F13" s="132" t="s">
        <v>2780</v>
      </c>
      <c r="G13" s="132" t="s">
        <v>2781</v>
      </c>
      <c r="H13" s="132" t="s">
        <v>2782</v>
      </c>
      <c r="I13" s="132"/>
    </row>
    <row r="14" ht="52" customHeight="1" spans="1:9">
      <c r="A14" s="132">
        <v>8</v>
      </c>
      <c r="B14" s="133" t="s">
        <v>2777</v>
      </c>
      <c r="C14" s="133" t="s">
        <v>2800</v>
      </c>
      <c r="D14" s="134" t="s">
        <v>2801</v>
      </c>
      <c r="E14" s="135">
        <v>2000</v>
      </c>
      <c r="F14" s="132" t="s">
        <v>2780</v>
      </c>
      <c r="G14" s="132" t="s">
        <v>2781</v>
      </c>
      <c r="H14" s="132" t="s">
        <v>2782</v>
      </c>
      <c r="I14" s="132"/>
    </row>
    <row r="15" ht="84" customHeight="1" spans="1:9">
      <c r="A15" s="132">
        <v>9</v>
      </c>
      <c r="B15" s="133" t="s">
        <v>2802</v>
      </c>
      <c r="C15" s="133" t="s">
        <v>2803</v>
      </c>
      <c r="D15" s="134" t="s">
        <v>2804</v>
      </c>
      <c r="E15" s="135">
        <v>4000</v>
      </c>
      <c r="F15" s="132" t="s">
        <v>2780</v>
      </c>
      <c r="G15" s="132" t="s">
        <v>2781</v>
      </c>
      <c r="H15" s="132" t="s">
        <v>2805</v>
      </c>
      <c r="I15" s="132"/>
    </row>
    <row r="16" ht="81" customHeight="1" spans="1:9">
      <c r="A16" s="132">
        <v>10</v>
      </c>
      <c r="B16" s="133" t="s">
        <v>2806</v>
      </c>
      <c r="C16" s="133" t="s">
        <v>2807</v>
      </c>
      <c r="D16" s="134" t="s">
        <v>2808</v>
      </c>
      <c r="E16" s="135">
        <v>5000</v>
      </c>
      <c r="F16" s="132" t="s">
        <v>2780</v>
      </c>
      <c r="G16" s="132" t="s">
        <v>2781</v>
      </c>
      <c r="H16" s="132" t="s">
        <v>2786</v>
      </c>
      <c r="I16" s="132"/>
    </row>
    <row r="17" ht="88" customHeight="1" spans="1:9">
      <c r="A17" s="132">
        <v>11</v>
      </c>
      <c r="B17" s="133" t="s">
        <v>2809</v>
      </c>
      <c r="C17" s="133" t="s">
        <v>2810</v>
      </c>
      <c r="D17" s="134" t="s">
        <v>2811</v>
      </c>
      <c r="E17" s="135">
        <v>4000</v>
      </c>
      <c r="F17" s="132" t="s">
        <v>2780</v>
      </c>
      <c r="G17" s="132" t="s">
        <v>2781</v>
      </c>
      <c r="H17" s="132" t="s">
        <v>2812</v>
      </c>
      <c r="I17" s="132"/>
    </row>
    <row r="18" ht="64" customHeight="1" spans="1:9">
      <c r="A18" s="132">
        <v>12</v>
      </c>
      <c r="B18" s="133" t="s">
        <v>2787</v>
      </c>
      <c r="C18" s="133" t="s">
        <v>2813</v>
      </c>
      <c r="D18" s="134" t="s">
        <v>2814</v>
      </c>
      <c r="E18" s="135">
        <v>2000</v>
      </c>
      <c r="F18" s="132" t="s">
        <v>2780</v>
      </c>
      <c r="G18" s="132" t="s">
        <v>2781</v>
      </c>
      <c r="H18" s="132" t="s">
        <v>2786</v>
      </c>
      <c r="I18" s="132"/>
    </row>
    <row r="19" ht="84" customHeight="1" spans="1:9">
      <c r="A19" s="132">
        <v>13</v>
      </c>
      <c r="B19" s="133" t="s">
        <v>2815</v>
      </c>
      <c r="C19" s="133" t="s">
        <v>2816</v>
      </c>
      <c r="D19" s="134" t="s">
        <v>2817</v>
      </c>
      <c r="E19" s="135">
        <v>5000</v>
      </c>
      <c r="F19" s="132" t="s">
        <v>2780</v>
      </c>
      <c r="G19" s="132" t="s">
        <v>2781</v>
      </c>
      <c r="H19" s="132" t="s">
        <v>2812</v>
      </c>
      <c r="I19" s="132"/>
    </row>
    <row r="20" ht="60" customHeight="1" spans="1:9">
      <c r="A20" s="132">
        <v>14</v>
      </c>
      <c r="B20" s="133" t="s">
        <v>2818</v>
      </c>
      <c r="C20" s="133" t="s">
        <v>2819</v>
      </c>
      <c r="D20" s="134" t="s">
        <v>2820</v>
      </c>
      <c r="E20" s="135">
        <v>3000</v>
      </c>
      <c r="F20" s="132" t="s">
        <v>2780</v>
      </c>
      <c r="G20" s="132" t="s">
        <v>2781</v>
      </c>
      <c r="H20" s="132" t="s">
        <v>2786</v>
      </c>
      <c r="I20" s="132"/>
    </row>
    <row r="21" ht="58" customHeight="1" spans="1:9">
      <c r="A21" s="132">
        <v>15</v>
      </c>
      <c r="B21" s="133" t="s">
        <v>2821</v>
      </c>
      <c r="C21" s="133" t="s">
        <v>2822</v>
      </c>
      <c r="D21" s="134" t="s">
        <v>2823</v>
      </c>
      <c r="E21" s="135">
        <v>4000</v>
      </c>
      <c r="F21" s="132" t="s">
        <v>2780</v>
      </c>
      <c r="G21" s="132" t="s">
        <v>2781</v>
      </c>
      <c r="H21" s="132" t="s">
        <v>2786</v>
      </c>
      <c r="I21" s="132"/>
    </row>
    <row r="22" ht="87" customHeight="1" spans="1:9">
      <c r="A22" s="132">
        <v>16</v>
      </c>
      <c r="B22" s="133" t="s">
        <v>2824</v>
      </c>
      <c r="C22" s="133" t="s">
        <v>2825</v>
      </c>
      <c r="D22" s="134" t="s">
        <v>2826</v>
      </c>
      <c r="E22" s="135">
        <v>5000</v>
      </c>
      <c r="F22" s="132" t="s">
        <v>2780</v>
      </c>
      <c r="G22" s="132" t="s">
        <v>2781</v>
      </c>
      <c r="H22" s="132" t="s">
        <v>2786</v>
      </c>
      <c r="I22" s="132"/>
    </row>
    <row r="23" ht="30" customHeight="1" spans="1:9">
      <c r="A23" s="136"/>
      <c r="B23" s="137"/>
      <c r="C23" s="137"/>
      <c r="D23" s="137"/>
      <c r="E23" s="138"/>
      <c r="F23" s="132"/>
      <c r="G23" s="132"/>
      <c r="H23" s="132"/>
      <c r="I23" s="132"/>
    </row>
    <row r="24" ht="35.25" customHeight="1" spans="1:9">
      <c r="A24" s="139" t="s">
        <v>2827</v>
      </c>
      <c r="B24" s="140"/>
      <c r="C24" s="141"/>
      <c r="D24" s="141"/>
      <c r="E24" s="135">
        <f>SUM(E7:E23)</f>
        <v>60000</v>
      </c>
      <c r="F24" s="132"/>
      <c r="G24" s="132"/>
      <c r="H24" s="142"/>
      <c r="I24" s="146"/>
    </row>
    <row r="25" ht="26.1" customHeight="1" spans="1:3">
      <c r="A25" s="122" t="s">
        <v>2828</v>
      </c>
      <c r="B25" s="143" t="s">
        <v>2829</v>
      </c>
      <c r="C25" s="143"/>
    </row>
    <row r="26" ht="45" customHeight="1" spans="2:9">
      <c r="B26" s="143" t="s">
        <v>2830</v>
      </c>
      <c r="C26" s="143"/>
      <c r="D26" s="143"/>
      <c r="E26" s="143"/>
      <c r="F26" s="143"/>
      <c r="G26" s="143"/>
      <c r="H26" s="143"/>
      <c r="I26" s="143"/>
    </row>
  </sheetData>
  <mergeCells count="7">
    <mergeCell ref="A3:I3"/>
    <mergeCell ref="G4:I4"/>
    <mergeCell ref="A5:H5"/>
    <mergeCell ref="A24:C24"/>
    <mergeCell ref="B25:C25"/>
    <mergeCell ref="B26:I26"/>
    <mergeCell ref="I5:I6"/>
  </mergeCells>
  <printOptions horizontalCentered="1"/>
  <pageMargins left="0.554166666666667" right="0.554166666666667" top="0.310416666666667" bottom="0.590277777777778" header="0.511805555555556" footer="0.511805555555556"/>
  <pageSetup paperSize="9" scale="80" firstPageNumber="32" orientation="landscape" useFirstPageNumber="1" horizontalDpi="600" verticalDpi="600"/>
  <headerFooter>
    <oddFooter>&amp;C&amp;14&amp;P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标题</vt:lpstr>
      <vt:lpstr>目录 (2)</vt:lpstr>
      <vt:lpstr>表1阳江市江城区2023年一般公共预算调整收支总表(草案）</vt:lpstr>
      <vt:lpstr>表2阳江市江城区2024年一般公共预算调整支出功能分类表(</vt:lpstr>
      <vt:lpstr>表3 阳江市江城区2024年一般公共预算调整支出表（经济分类）</vt:lpstr>
      <vt:lpstr>表4江城区2024年政府性基金预算调整收支表(草案)</vt:lpstr>
      <vt:lpstr>表5阳江市江城区2024年财政专项经费调整表</vt:lpstr>
      <vt:lpstr>表6阳江市江城区2024年1月地方政府新增一般债券转贷资</vt:lpstr>
      <vt:lpstr>表7江城区2024年1、3、5、5月下旬地方政府新增专项债券</vt:lpstr>
      <vt:lpstr>表8阳江市江城区2024年5月、6月地方政府再融资债券支出明细</vt:lpstr>
      <vt:lpstr>表924年江城区区级国有资本经营预算调整收支总表 </vt:lpstr>
      <vt:lpstr>表102024年江城区区级国有资本经营预算调整收入表</vt:lpstr>
      <vt:lpstr>表112024年江城区区级国有资本经营预算调整支出表</vt:lpstr>
      <vt:lpstr>表122024年阳江市江城区国有资本经营（调整）预算补充表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70231</dc:creator>
  <cp:lastModifiedBy>70231</cp:lastModifiedBy>
  <dcterms:created xsi:type="dcterms:W3CDTF">2024-02-08T05:31:00Z</dcterms:created>
  <dcterms:modified xsi:type="dcterms:W3CDTF">2024-09-04T08:30:53Z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7506492BAB304635A0A6F92CE8CD2207</vt:lpwstr>
  </property>
  <property fmtid="{D5CDD505-2E9C-101B-9397-08002B2CF9AE}" pid="3" name="KSOProductBuildVer">
    <vt:lpwstr>2052-11.1.0.12313</vt:lpwstr>
  </property>
</Properties>
</file>