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区2023年一般公共预算调整收支总表（草案）" sheetId="1" r:id="rId1"/>
  </sheets>
  <definedNames>
    <definedName name="_xlnm.Print_Titles" localSheetId="0">'附件1区2023年一般公共预算调整收支总表（草案）'!$1:$4</definedName>
  </definedNames>
  <calcPr calcId="144525"/>
</workbook>
</file>

<file path=xl/sharedStrings.xml><?xml version="1.0" encoding="utf-8"?>
<sst xmlns="http://schemas.openxmlformats.org/spreadsheetml/2006/main" count="117" uniqueCount="89">
  <si>
    <t>附件1</t>
  </si>
  <si>
    <t>阳江市江城区2023年一般公共预算调整收支总表（草案）</t>
  </si>
  <si>
    <t>单位：万元</t>
  </si>
  <si>
    <t>收   入   项   目</t>
  </si>
  <si>
    <t>预算数</t>
  </si>
  <si>
    <t>调整预算数+/-</t>
  </si>
  <si>
    <t>调整后预算数</t>
  </si>
  <si>
    <t>2023年预算调整后比年初预算%</t>
  </si>
  <si>
    <t>支    出    项    目</t>
  </si>
  <si>
    <t>一、税收收入</t>
  </si>
  <si>
    <t>一、一般公共服务</t>
  </si>
  <si>
    <t>　　1、增值税</t>
  </si>
  <si>
    <t>二、外交</t>
  </si>
  <si>
    <t>0</t>
  </si>
  <si>
    <t>　　3、企业所得税</t>
  </si>
  <si>
    <t>三、国防</t>
  </si>
  <si>
    <t>　　4、企业所得税退税</t>
  </si>
  <si>
    <t>四、公共安全</t>
  </si>
  <si>
    <t>　　5、个人所得税</t>
  </si>
  <si>
    <t>五、教育</t>
  </si>
  <si>
    <t>　　6、资源税</t>
  </si>
  <si>
    <t>六、科学技术</t>
  </si>
  <si>
    <t>　　7、固定资产投资方向调节税</t>
  </si>
  <si>
    <t>七、文化旅游体育与传媒</t>
  </si>
  <si>
    <t>　　8、城市维护建设税</t>
  </si>
  <si>
    <t>八、社会保障和就业</t>
  </si>
  <si>
    <t>　　9、房产税</t>
  </si>
  <si>
    <t>九、卫生健康</t>
  </si>
  <si>
    <t>　　10、印花税</t>
  </si>
  <si>
    <t>十、节能环保</t>
  </si>
  <si>
    <t>　　11、城镇土地使用税</t>
  </si>
  <si>
    <t>十一、城乡社区事务</t>
  </si>
  <si>
    <t>　　12、土地增值税</t>
  </si>
  <si>
    <t>十二、农林水事务</t>
  </si>
  <si>
    <t>　　13、车船税</t>
  </si>
  <si>
    <t>十三、交通运输</t>
  </si>
  <si>
    <t>　　14、耕地占用税</t>
  </si>
  <si>
    <t>十四、资源勘探电力信息等事务</t>
  </si>
  <si>
    <t>　　15、契税</t>
  </si>
  <si>
    <t>十五、商业服务业等事务</t>
  </si>
  <si>
    <t>　　16、烟叶税</t>
  </si>
  <si>
    <t>十六、金融支出</t>
  </si>
  <si>
    <r>
      <rPr>
        <sz val="10"/>
        <rFont val="宋体"/>
        <charset val="134"/>
      </rPr>
      <t>　　</t>
    </r>
    <r>
      <rPr>
        <sz val="10"/>
        <rFont val="Arial"/>
        <charset val="0"/>
      </rPr>
      <t>17</t>
    </r>
    <r>
      <rPr>
        <sz val="10"/>
        <rFont val="宋体"/>
        <charset val="134"/>
      </rPr>
      <t>、环境保护税</t>
    </r>
  </si>
  <si>
    <t>十七、援助其他地区支出</t>
  </si>
  <si>
    <r>
      <rPr>
        <sz val="10"/>
        <rFont val="宋体"/>
        <charset val="134"/>
      </rPr>
      <t>　　</t>
    </r>
    <r>
      <rPr>
        <sz val="10"/>
        <rFont val="Arial"/>
        <charset val="0"/>
      </rPr>
      <t>18</t>
    </r>
    <r>
      <rPr>
        <sz val="10"/>
        <rFont val="宋体"/>
        <charset val="134"/>
      </rPr>
      <t>、其他税收收入</t>
    </r>
  </si>
  <si>
    <t>十八、自然资源海洋气象等支出</t>
  </si>
  <si>
    <t>二、非税收入</t>
  </si>
  <si>
    <t>十九、住房保障支出</t>
  </si>
  <si>
    <t>　　1、专项收入</t>
  </si>
  <si>
    <t>二十、粮油物资储备事务</t>
  </si>
  <si>
    <t>其中：地方教育费附加收入</t>
  </si>
  <si>
    <t>二十一、灾害防治及应急管理支出</t>
  </si>
  <si>
    <t xml:space="preserve">      地方教育附加</t>
  </si>
  <si>
    <t>二十二、预备费</t>
  </si>
  <si>
    <t xml:space="preserve">      文化事业建设费收入</t>
  </si>
  <si>
    <t>二十三、其他支出</t>
  </si>
  <si>
    <t xml:space="preserve">      残疾人就业保障金</t>
  </si>
  <si>
    <t>二十四、债务付息支出</t>
  </si>
  <si>
    <t xml:space="preserve">      教育资金收入</t>
  </si>
  <si>
    <t>二十五、债务发行费支出</t>
  </si>
  <si>
    <t xml:space="preserve">      农田水利建设资金收入</t>
  </si>
  <si>
    <t xml:space="preserve">      其他专项收入</t>
  </si>
  <si>
    <t>　　2、行政事业性收费收入</t>
  </si>
  <si>
    <t>　　3、罚没收入</t>
  </si>
  <si>
    <t>　　4、国有资本经营收入</t>
  </si>
  <si>
    <t>　　5、国有资源(资产)有偿使用收入</t>
  </si>
  <si>
    <t>　　6、其他收入</t>
  </si>
  <si>
    <t>公共财政预算收入合计</t>
  </si>
  <si>
    <t>公共财政预算支出合计</t>
  </si>
  <si>
    <t>上级补助</t>
  </si>
  <si>
    <t xml:space="preserve">    返还性支出</t>
  </si>
  <si>
    <t xml:space="preserve">    一般性转移支付</t>
  </si>
  <si>
    <t>调出资金</t>
  </si>
  <si>
    <t xml:space="preserve">    专项转移支付</t>
  </si>
  <si>
    <t>债务还本支出</t>
  </si>
  <si>
    <t>债务转贷支出</t>
  </si>
  <si>
    <t>债券转贷收入</t>
  </si>
  <si>
    <t>上解支出（省）</t>
  </si>
  <si>
    <t>上解支出（市）</t>
  </si>
  <si>
    <t>增设预算周转金支出</t>
  </si>
  <si>
    <t>上年结余</t>
  </si>
  <si>
    <t>滚存结余</t>
  </si>
  <si>
    <t>市补助收入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</si>
  <si>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结转下年支出</t>
    </r>
  </si>
  <si>
    <t>调入资金</t>
  </si>
  <si>
    <t xml:space="preserve">        净结余</t>
  </si>
  <si>
    <t>动用预算稳定调节基金</t>
  </si>
  <si>
    <t>安排预算稳定调节基金</t>
  </si>
  <si>
    <t>总计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</si>
</sst>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  <numFmt numFmtId="178" formatCode="0_);[Red]\(0\)"/>
    <numFmt numFmtId="179" formatCode="_ * #,##0_ ;_ * \-#,##0_ ;_ * &quot;-&quot;??_ ;_ @_ "/>
    <numFmt numFmtId="180" formatCode="#,##0_);[Red]\(#,##0\)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0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0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176" fontId="8" fillId="0" borderId="1" xfId="13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vertical="center"/>
    </xf>
    <xf numFmtId="179" fontId="10" fillId="0" borderId="1" xfId="8" applyNumberFormat="1" applyFont="1" applyFill="1" applyBorder="1">
      <alignment vertical="center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/>
    </xf>
    <xf numFmtId="176" fontId="7" fillId="0" borderId="1" xfId="13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10" fillId="0" borderId="1" xfId="8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right" vertical="center"/>
    </xf>
    <xf numFmtId="49" fontId="7" fillId="0" borderId="1" xfId="13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80" fontId="7" fillId="0" borderId="1" xfId="52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28" applyFont="1" applyFill="1" applyBorder="1" applyAlignment="1">
      <alignment horizontal="left" vertical="center" wrapText="1" indent="2"/>
    </xf>
    <xf numFmtId="176" fontId="11" fillId="0" borderId="1" xfId="13" applyNumberFormat="1" applyFont="1" applyFill="1" applyBorder="1" applyAlignment="1" applyProtection="1">
      <alignment horizontal="right" vertical="center"/>
      <protection locked="0"/>
    </xf>
    <xf numFmtId="176" fontId="11" fillId="0" borderId="1" xfId="13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176" fontId="11" fillId="0" borderId="1" xfId="1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vertical="center"/>
      <protection locked="0"/>
    </xf>
    <xf numFmtId="176" fontId="15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16" fillId="0" borderId="1" xfId="0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1" fillId="0" borderId="1" xfId="1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40% - Accent5 4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tabSelected="1" workbookViewId="0">
      <pane ySplit="4" topLeftCell="A5" activePane="bottomLeft" state="frozen"/>
      <selection/>
      <selection pane="bottomLeft" activeCell="E18" sqref="E18"/>
    </sheetView>
  </sheetViews>
  <sheetFormatPr defaultColWidth="9" defaultRowHeight="14.25"/>
  <cols>
    <col min="1" max="1" width="43" style="3" customWidth="1"/>
    <col min="2" max="2" width="14.625" style="4" customWidth="1"/>
    <col min="3" max="3" width="10.5" style="4" customWidth="1"/>
    <col min="4" max="5" width="12.875" style="4" customWidth="1"/>
    <col min="6" max="6" width="34" style="3" customWidth="1"/>
    <col min="7" max="7" width="13.125" style="5" customWidth="1"/>
    <col min="8" max="8" width="11.375" style="5" customWidth="1"/>
    <col min="9" max="9" width="12.125" style="5" customWidth="1"/>
    <col min="10" max="10" width="11.625" style="3" customWidth="1"/>
    <col min="11" max="16384" width="9" style="3"/>
  </cols>
  <sheetData>
    <row r="1" spans="1:1">
      <c r="A1" s="3" t="s">
        <v>0</v>
      </c>
    </row>
    <row r="2" ht="29.2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4" customHeight="1" spans="1:10">
      <c r="A3" s="7"/>
      <c r="I3" s="51" t="s">
        <v>2</v>
      </c>
      <c r="J3" s="51"/>
    </row>
    <row r="4" s="1" customFormat="1" ht="73" customHeight="1" spans="1:10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4</v>
      </c>
      <c r="H4" s="9" t="s">
        <v>5</v>
      </c>
      <c r="I4" s="9" t="s">
        <v>6</v>
      </c>
      <c r="J4" s="9" t="s">
        <v>7</v>
      </c>
    </row>
    <row r="5" s="1" customFormat="1" ht="22.15" customHeight="1" spans="1:10">
      <c r="A5" s="10" t="s">
        <v>9</v>
      </c>
      <c r="B5" s="11">
        <f>SUM(B6:B22)</f>
        <v>43050</v>
      </c>
      <c r="C5" s="12">
        <f>SUM(C6:C22)</f>
        <v>0</v>
      </c>
      <c r="D5" s="13">
        <f>SUM(B5+C5)</f>
        <v>43050</v>
      </c>
      <c r="E5" s="14">
        <f>D5/B5*100-100</f>
        <v>0</v>
      </c>
      <c r="F5" s="15" t="s">
        <v>10</v>
      </c>
      <c r="G5" s="16">
        <v>35465</v>
      </c>
      <c r="H5" s="17"/>
      <c r="I5" s="31">
        <f>SUM(G5+H5)</f>
        <v>35465</v>
      </c>
      <c r="J5" s="14">
        <f>I5/G5*100-100</f>
        <v>0</v>
      </c>
    </row>
    <row r="6" s="1" customFormat="1" ht="22.15" customHeight="1" spans="1:10">
      <c r="A6" s="18" t="s">
        <v>11</v>
      </c>
      <c r="B6" s="19">
        <v>13299</v>
      </c>
      <c r="C6" s="12"/>
      <c r="D6" s="20">
        <f t="shared" ref="D6:D31" si="0">SUM(B6+C6)</f>
        <v>13299</v>
      </c>
      <c r="E6" s="14">
        <f t="shared" ref="E6:E36" si="1">D6/B6*100-100</f>
        <v>0</v>
      </c>
      <c r="F6" s="21" t="s">
        <v>12</v>
      </c>
      <c r="G6" s="22" t="s">
        <v>13</v>
      </c>
      <c r="H6" s="17"/>
      <c r="I6" s="52" t="s">
        <v>13</v>
      </c>
      <c r="J6" s="14">
        <v>0</v>
      </c>
    </row>
    <row r="7" s="1" customFormat="1" ht="22.15" customHeight="1" spans="1:10">
      <c r="A7" s="18" t="s">
        <v>14</v>
      </c>
      <c r="B7" s="19">
        <v>2901</v>
      </c>
      <c r="C7" s="12"/>
      <c r="D7" s="20">
        <f t="shared" si="0"/>
        <v>2901</v>
      </c>
      <c r="E7" s="14">
        <f t="shared" si="1"/>
        <v>0</v>
      </c>
      <c r="F7" s="21" t="s">
        <v>15</v>
      </c>
      <c r="G7" s="16">
        <v>559</v>
      </c>
      <c r="H7" s="17"/>
      <c r="I7" s="31">
        <f t="shared" ref="I6:I29" si="2">SUM(G7+H7)</f>
        <v>559</v>
      </c>
      <c r="J7" s="14">
        <f t="shared" ref="J6:J29" si="3">I7/G7*100-100</f>
        <v>0</v>
      </c>
    </row>
    <row r="8" s="1" customFormat="1" ht="22.15" customHeight="1" spans="1:10">
      <c r="A8" s="18" t="s">
        <v>16</v>
      </c>
      <c r="B8" s="23" t="s">
        <v>13</v>
      </c>
      <c r="C8" s="12"/>
      <c r="D8" s="24" t="s">
        <v>13</v>
      </c>
      <c r="E8" s="14">
        <v>0</v>
      </c>
      <c r="F8" s="15" t="s">
        <v>17</v>
      </c>
      <c r="G8" s="16">
        <v>5081</v>
      </c>
      <c r="H8" s="17"/>
      <c r="I8" s="31">
        <f t="shared" si="2"/>
        <v>5081</v>
      </c>
      <c r="J8" s="14">
        <f t="shared" si="3"/>
        <v>0</v>
      </c>
    </row>
    <row r="9" s="1" customFormat="1" ht="22.15" customHeight="1" spans="1:10">
      <c r="A9" s="18" t="s">
        <v>18</v>
      </c>
      <c r="B9" s="19">
        <v>1608</v>
      </c>
      <c r="C9" s="12"/>
      <c r="D9" s="20">
        <f t="shared" si="0"/>
        <v>1608</v>
      </c>
      <c r="E9" s="14">
        <f t="shared" si="1"/>
        <v>0</v>
      </c>
      <c r="F9" s="15" t="s">
        <v>19</v>
      </c>
      <c r="G9" s="16">
        <v>74299</v>
      </c>
      <c r="H9" s="17"/>
      <c r="I9" s="31">
        <f t="shared" si="2"/>
        <v>74299</v>
      </c>
      <c r="J9" s="14">
        <f t="shared" si="3"/>
        <v>0</v>
      </c>
    </row>
    <row r="10" s="1" customFormat="1" ht="22.15" customHeight="1" spans="1:10">
      <c r="A10" s="18" t="s">
        <v>20</v>
      </c>
      <c r="B10" s="19">
        <v>88</v>
      </c>
      <c r="C10" s="12"/>
      <c r="D10" s="20">
        <f t="shared" si="0"/>
        <v>88</v>
      </c>
      <c r="E10" s="14">
        <f t="shared" si="1"/>
        <v>0</v>
      </c>
      <c r="F10" s="25" t="s">
        <v>21</v>
      </c>
      <c r="G10" s="16">
        <v>565</v>
      </c>
      <c r="H10" s="17"/>
      <c r="I10" s="31">
        <f t="shared" si="2"/>
        <v>565</v>
      </c>
      <c r="J10" s="14">
        <f t="shared" si="3"/>
        <v>0</v>
      </c>
    </row>
    <row r="11" s="1" customFormat="1" ht="22.15" customHeight="1" spans="1:10">
      <c r="A11" s="18" t="s">
        <v>22</v>
      </c>
      <c r="B11" s="23" t="s">
        <v>13</v>
      </c>
      <c r="C11" s="12"/>
      <c r="D11" s="24" t="s">
        <v>13</v>
      </c>
      <c r="E11" s="14">
        <v>0</v>
      </c>
      <c r="F11" s="25" t="s">
        <v>23</v>
      </c>
      <c r="G11" s="16">
        <v>3897</v>
      </c>
      <c r="H11" s="17"/>
      <c r="I11" s="31">
        <f t="shared" si="2"/>
        <v>3897</v>
      </c>
      <c r="J11" s="14">
        <f t="shared" si="3"/>
        <v>0</v>
      </c>
    </row>
    <row r="12" s="1" customFormat="1" ht="22.15" customHeight="1" spans="1:10">
      <c r="A12" s="18" t="s">
        <v>24</v>
      </c>
      <c r="B12" s="19">
        <v>3563</v>
      </c>
      <c r="C12" s="12"/>
      <c r="D12" s="20">
        <f t="shared" si="0"/>
        <v>3563</v>
      </c>
      <c r="E12" s="14">
        <f t="shared" si="1"/>
        <v>0</v>
      </c>
      <c r="F12" s="25" t="s">
        <v>25</v>
      </c>
      <c r="G12" s="16">
        <v>73988</v>
      </c>
      <c r="H12" s="17"/>
      <c r="I12" s="31">
        <f t="shared" si="2"/>
        <v>73988</v>
      </c>
      <c r="J12" s="14">
        <f t="shared" si="3"/>
        <v>0</v>
      </c>
    </row>
    <row r="13" s="1" customFormat="1" ht="22.15" customHeight="1" spans="1:10">
      <c r="A13" s="18" t="s">
        <v>26</v>
      </c>
      <c r="B13" s="19">
        <v>2900</v>
      </c>
      <c r="C13" s="12"/>
      <c r="D13" s="20">
        <f t="shared" si="0"/>
        <v>2900</v>
      </c>
      <c r="E13" s="14">
        <f t="shared" si="1"/>
        <v>0</v>
      </c>
      <c r="F13" s="25" t="s">
        <v>27</v>
      </c>
      <c r="G13" s="16">
        <v>44825</v>
      </c>
      <c r="H13" s="17"/>
      <c r="I13" s="31">
        <f t="shared" si="2"/>
        <v>44825</v>
      </c>
      <c r="J13" s="14">
        <f t="shared" si="3"/>
        <v>0</v>
      </c>
    </row>
    <row r="14" s="1" customFormat="1" ht="22.15" customHeight="1" spans="1:10">
      <c r="A14" s="18" t="s">
        <v>28</v>
      </c>
      <c r="B14" s="19">
        <v>1257</v>
      </c>
      <c r="C14" s="12"/>
      <c r="D14" s="20">
        <f t="shared" si="0"/>
        <v>1257</v>
      </c>
      <c r="E14" s="14">
        <f t="shared" si="1"/>
        <v>0</v>
      </c>
      <c r="F14" s="25" t="s">
        <v>29</v>
      </c>
      <c r="G14" s="16">
        <v>370</v>
      </c>
      <c r="H14" s="17"/>
      <c r="I14" s="31">
        <f t="shared" si="2"/>
        <v>370</v>
      </c>
      <c r="J14" s="14">
        <f t="shared" si="3"/>
        <v>0</v>
      </c>
    </row>
    <row r="15" s="1" customFormat="1" ht="22.15" customHeight="1" spans="1:10">
      <c r="A15" s="18" t="s">
        <v>30</v>
      </c>
      <c r="B15" s="19">
        <v>1800</v>
      </c>
      <c r="C15" s="12"/>
      <c r="D15" s="20">
        <f t="shared" si="0"/>
        <v>1800</v>
      </c>
      <c r="E15" s="14">
        <f t="shared" si="1"/>
        <v>0</v>
      </c>
      <c r="F15" s="25" t="s">
        <v>31</v>
      </c>
      <c r="G15" s="16">
        <v>9076</v>
      </c>
      <c r="H15" s="17"/>
      <c r="I15" s="31">
        <f t="shared" si="2"/>
        <v>9076</v>
      </c>
      <c r="J15" s="14">
        <f t="shared" si="3"/>
        <v>0</v>
      </c>
    </row>
    <row r="16" s="1" customFormat="1" ht="22.15" customHeight="1" spans="1:10">
      <c r="A16" s="18" t="s">
        <v>32</v>
      </c>
      <c r="B16" s="19">
        <v>3824</v>
      </c>
      <c r="C16" s="12"/>
      <c r="D16" s="20">
        <f t="shared" si="0"/>
        <v>3824</v>
      </c>
      <c r="E16" s="14">
        <f t="shared" si="1"/>
        <v>0</v>
      </c>
      <c r="F16" s="25" t="s">
        <v>33</v>
      </c>
      <c r="G16" s="16">
        <v>27780</v>
      </c>
      <c r="H16" s="17"/>
      <c r="I16" s="31">
        <f t="shared" si="2"/>
        <v>27780</v>
      </c>
      <c r="J16" s="14">
        <f t="shared" si="3"/>
        <v>0</v>
      </c>
    </row>
    <row r="17" s="1" customFormat="1" ht="22.15" customHeight="1" spans="1:10">
      <c r="A17" s="18" t="s">
        <v>34</v>
      </c>
      <c r="B17" s="19">
        <v>2569</v>
      </c>
      <c r="C17" s="12"/>
      <c r="D17" s="20">
        <f t="shared" si="0"/>
        <v>2569</v>
      </c>
      <c r="E17" s="14">
        <f t="shared" si="1"/>
        <v>0</v>
      </c>
      <c r="F17" s="25" t="s">
        <v>35</v>
      </c>
      <c r="G17" s="22" t="s">
        <v>13</v>
      </c>
      <c r="H17" s="17"/>
      <c r="I17" s="52" t="s">
        <v>13</v>
      </c>
      <c r="J17" s="14">
        <v>0</v>
      </c>
    </row>
    <row r="18" s="1" customFormat="1" ht="29" customHeight="1" spans="1:10">
      <c r="A18" s="18" t="s">
        <v>36</v>
      </c>
      <c r="B18" s="19">
        <v>1074</v>
      </c>
      <c r="C18" s="12"/>
      <c r="D18" s="20">
        <f t="shared" si="0"/>
        <v>1074</v>
      </c>
      <c r="E18" s="14">
        <f t="shared" si="1"/>
        <v>0</v>
      </c>
      <c r="F18" s="25" t="s">
        <v>37</v>
      </c>
      <c r="G18" s="16">
        <v>682</v>
      </c>
      <c r="H18" s="17"/>
      <c r="I18" s="31">
        <f t="shared" si="2"/>
        <v>682</v>
      </c>
      <c r="J18" s="14">
        <f t="shared" si="3"/>
        <v>0</v>
      </c>
    </row>
    <row r="19" s="1" customFormat="1" ht="22" customHeight="1" spans="1:10">
      <c r="A19" s="18" t="s">
        <v>38</v>
      </c>
      <c r="B19" s="19">
        <v>8056</v>
      </c>
      <c r="C19" s="12"/>
      <c r="D19" s="20">
        <f t="shared" si="0"/>
        <v>8056</v>
      </c>
      <c r="E19" s="14">
        <f t="shared" si="1"/>
        <v>0</v>
      </c>
      <c r="F19" s="25" t="s">
        <v>39</v>
      </c>
      <c r="G19" s="22" t="s">
        <v>13</v>
      </c>
      <c r="H19" s="17"/>
      <c r="I19" s="52" t="s">
        <v>13</v>
      </c>
      <c r="J19" s="14">
        <v>0</v>
      </c>
    </row>
    <row r="20" s="1" customFormat="1" ht="30" customHeight="1" spans="1:10">
      <c r="A20" s="18" t="s">
        <v>40</v>
      </c>
      <c r="B20" s="23" t="s">
        <v>13</v>
      </c>
      <c r="C20" s="12"/>
      <c r="D20" s="24" t="s">
        <v>13</v>
      </c>
      <c r="E20" s="14">
        <v>0</v>
      </c>
      <c r="F20" s="25" t="s">
        <v>41</v>
      </c>
      <c r="G20" s="22" t="s">
        <v>13</v>
      </c>
      <c r="H20" s="17"/>
      <c r="I20" s="52" t="s">
        <v>13</v>
      </c>
      <c r="J20" s="14">
        <v>0</v>
      </c>
    </row>
    <row r="21" s="1" customFormat="1" ht="21" customHeight="1" spans="1:10">
      <c r="A21" s="26" t="s">
        <v>42</v>
      </c>
      <c r="B21" s="27">
        <v>40</v>
      </c>
      <c r="C21" s="12"/>
      <c r="D21" s="20">
        <f t="shared" si="0"/>
        <v>40</v>
      </c>
      <c r="E21" s="14">
        <f t="shared" si="1"/>
        <v>0</v>
      </c>
      <c r="F21" s="25" t="s">
        <v>43</v>
      </c>
      <c r="G21" s="22" t="s">
        <v>13</v>
      </c>
      <c r="H21" s="17"/>
      <c r="I21" s="52" t="s">
        <v>13</v>
      </c>
      <c r="J21" s="14">
        <v>0</v>
      </c>
    </row>
    <row r="22" s="1" customFormat="1" ht="22.15" customHeight="1" spans="1:10">
      <c r="A22" s="26" t="s">
        <v>44</v>
      </c>
      <c r="B22" s="19">
        <v>71</v>
      </c>
      <c r="C22" s="28"/>
      <c r="D22" s="20">
        <f t="shared" si="0"/>
        <v>71</v>
      </c>
      <c r="E22" s="14">
        <f t="shared" si="1"/>
        <v>0</v>
      </c>
      <c r="F22" s="25" t="s">
        <v>45</v>
      </c>
      <c r="G22" s="22" t="s">
        <v>13</v>
      </c>
      <c r="H22" s="17"/>
      <c r="I22" s="52" t="s">
        <v>13</v>
      </c>
      <c r="J22" s="14">
        <v>0</v>
      </c>
    </row>
    <row r="23" s="1" customFormat="1" ht="22.15" customHeight="1" spans="1:10">
      <c r="A23" s="10" t="s">
        <v>46</v>
      </c>
      <c r="B23" s="19">
        <f>SUM(B24,B32:B36)</f>
        <v>10000</v>
      </c>
      <c r="C23" s="19">
        <f>SUM(C24,C32:C36)</f>
        <v>0</v>
      </c>
      <c r="D23" s="20">
        <f t="shared" si="0"/>
        <v>10000</v>
      </c>
      <c r="E23" s="14">
        <f t="shared" si="1"/>
        <v>0</v>
      </c>
      <c r="F23" s="25" t="s">
        <v>47</v>
      </c>
      <c r="G23" s="16">
        <v>34372</v>
      </c>
      <c r="H23" s="17"/>
      <c r="I23" s="31">
        <f t="shared" si="2"/>
        <v>34372</v>
      </c>
      <c r="J23" s="14">
        <f t="shared" si="3"/>
        <v>0</v>
      </c>
    </row>
    <row r="24" s="1" customFormat="1" ht="22.15" customHeight="1" spans="1:10">
      <c r="A24" s="18" t="s">
        <v>48</v>
      </c>
      <c r="B24" s="19">
        <f>SUM(B25:B31)</f>
        <v>4500</v>
      </c>
      <c r="C24" s="19">
        <f>SUM(C25:C31)</f>
        <v>0</v>
      </c>
      <c r="D24" s="20">
        <f t="shared" si="0"/>
        <v>4500</v>
      </c>
      <c r="E24" s="14">
        <f t="shared" si="1"/>
        <v>0</v>
      </c>
      <c r="F24" s="29" t="s">
        <v>49</v>
      </c>
      <c r="G24" s="16">
        <v>980</v>
      </c>
      <c r="H24" s="17"/>
      <c r="I24" s="31">
        <f t="shared" si="2"/>
        <v>980</v>
      </c>
      <c r="J24" s="14">
        <f t="shared" si="3"/>
        <v>0</v>
      </c>
    </row>
    <row r="25" s="1" customFormat="1" ht="22.15" customHeight="1" spans="1:10">
      <c r="A25" s="30" t="s">
        <v>50</v>
      </c>
      <c r="B25" s="19">
        <v>1400</v>
      </c>
      <c r="C25" s="12"/>
      <c r="D25" s="20">
        <f t="shared" si="0"/>
        <v>1400</v>
      </c>
      <c r="E25" s="14">
        <f t="shared" si="1"/>
        <v>0</v>
      </c>
      <c r="F25" s="21" t="s">
        <v>51</v>
      </c>
      <c r="G25" s="31">
        <v>2200</v>
      </c>
      <c r="H25" s="17"/>
      <c r="I25" s="31">
        <f t="shared" si="2"/>
        <v>2200</v>
      </c>
      <c r="J25" s="14">
        <f t="shared" si="3"/>
        <v>0</v>
      </c>
    </row>
    <row r="26" s="1" customFormat="1" ht="22.15" customHeight="1" spans="1:10">
      <c r="A26" s="30" t="s">
        <v>52</v>
      </c>
      <c r="B26" s="19">
        <v>500</v>
      </c>
      <c r="C26" s="28"/>
      <c r="D26" s="20">
        <f t="shared" si="0"/>
        <v>500</v>
      </c>
      <c r="E26" s="14">
        <f t="shared" si="1"/>
        <v>0</v>
      </c>
      <c r="F26" s="29" t="s">
        <v>53</v>
      </c>
      <c r="G26" s="32">
        <v>3350</v>
      </c>
      <c r="H26" s="17"/>
      <c r="I26" s="31">
        <f t="shared" si="2"/>
        <v>3350</v>
      </c>
      <c r="J26" s="14">
        <f t="shared" si="3"/>
        <v>0</v>
      </c>
    </row>
    <row r="27" s="1" customFormat="1" ht="22.15" customHeight="1" spans="1:10">
      <c r="A27" s="30" t="s">
        <v>54</v>
      </c>
      <c r="B27" s="19">
        <v>30</v>
      </c>
      <c r="C27" s="12"/>
      <c r="D27" s="20">
        <f t="shared" si="0"/>
        <v>30</v>
      </c>
      <c r="E27" s="14">
        <f t="shared" si="1"/>
        <v>0</v>
      </c>
      <c r="F27" s="29" t="s">
        <v>55</v>
      </c>
      <c r="G27" s="32">
        <v>9108</v>
      </c>
      <c r="H27" s="33"/>
      <c r="I27" s="31">
        <f t="shared" si="2"/>
        <v>9108</v>
      </c>
      <c r="J27" s="14">
        <f t="shared" si="3"/>
        <v>0</v>
      </c>
    </row>
    <row r="28" s="1" customFormat="1" ht="22.15" customHeight="1" spans="1:10">
      <c r="A28" s="30" t="s">
        <v>56</v>
      </c>
      <c r="B28" s="19">
        <v>300</v>
      </c>
      <c r="C28" s="12"/>
      <c r="D28" s="20">
        <f t="shared" si="0"/>
        <v>300</v>
      </c>
      <c r="E28" s="14">
        <f t="shared" si="1"/>
        <v>0</v>
      </c>
      <c r="F28" s="29" t="s">
        <v>57</v>
      </c>
      <c r="G28" s="32">
        <v>4074</v>
      </c>
      <c r="H28" s="17"/>
      <c r="I28" s="31">
        <f t="shared" si="2"/>
        <v>4074</v>
      </c>
      <c r="J28" s="14">
        <f t="shared" si="3"/>
        <v>0</v>
      </c>
    </row>
    <row r="29" s="1" customFormat="1" ht="21" customHeight="1" spans="1:10">
      <c r="A29" s="30" t="s">
        <v>58</v>
      </c>
      <c r="B29" s="19">
        <v>1200</v>
      </c>
      <c r="C29" s="12"/>
      <c r="D29" s="20">
        <f t="shared" si="0"/>
        <v>1200</v>
      </c>
      <c r="E29" s="14">
        <f t="shared" si="1"/>
        <v>0</v>
      </c>
      <c r="F29" s="29" t="s">
        <v>59</v>
      </c>
      <c r="G29" s="32">
        <v>0</v>
      </c>
      <c r="H29" s="17"/>
      <c r="I29" s="31">
        <f t="shared" si="2"/>
        <v>0</v>
      </c>
      <c r="J29" s="14">
        <v>0</v>
      </c>
    </row>
    <row r="30" s="1" customFormat="1" ht="21" customHeight="1" spans="1:10">
      <c r="A30" s="30" t="s">
        <v>60</v>
      </c>
      <c r="B30" s="19">
        <v>950</v>
      </c>
      <c r="C30" s="12"/>
      <c r="D30" s="20">
        <f t="shared" si="0"/>
        <v>950</v>
      </c>
      <c r="E30" s="14">
        <f t="shared" si="1"/>
        <v>0</v>
      </c>
      <c r="F30" s="29"/>
      <c r="G30" s="32"/>
      <c r="H30" s="17"/>
      <c r="I30" s="31"/>
      <c r="J30" s="53"/>
    </row>
    <row r="31" s="1" customFormat="1" ht="21" customHeight="1" spans="1:10">
      <c r="A31" s="30" t="s">
        <v>61</v>
      </c>
      <c r="B31" s="19">
        <v>120</v>
      </c>
      <c r="C31" s="12"/>
      <c r="D31" s="20">
        <f t="shared" si="0"/>
        <v>120</v>
      </c>
      <c r="E31" s="14">
        <f t="shared" si="1"/>
        <v>0</v>
      </c>
      <c r="F31" s="29"/>
      <c r="G31" s="32"/>
      <c r="H31" s="17"/>
      <c r="I31" s="31"/>
      <c r="J31" s="53"/>
    </row>
    <row r="32" s="1" customFormat="1" ht="21" customHeight="1" spans="1:10">
      <c r="A32" s="18" t="s">
        <v>62</v>
      </c>
      <c r="B32" s="19">
        <v>1320</v>
      </c>
      <c r="C32" s="12"/>
      <c r="D32" s="20">
        <f t="shared" ref="D32:D36" si="4">SUM(B32+C32)</f>
        <v>1320</v>
      </c>
      <c r="E32" s="14">
        <f t="shared" si="1"/>
        <v>0</v>
      </c>
      <c r="F32" s="29"/>
      <c r="G32" s="32"/>
      <c r="H32" s="17"/>
      <c r="I32" s="31"/>
      <c r="J32" s="53"/>
    </row>
    <row r="33" s="1" customFormat="1" ht="21" customHeight="1" spans="1:10">
      <c r="A33" s="18" t="s">
        <v>63</v>
      </c>
      <c r="B33" s="19">
        <v>1700</v>
      </c>
      <c r="C33" s="28"/>
      <c r="D33" s="20">
        <f t="shared" si="4"/>
        <v>1700</v>
      </c>
      <c r="E33" s="14">
        <f t="shared" si="1"/>
        <v>0</v>
      </c>
      <c r="F33" s="29"/>
      <c r="G33" s="32"/>
      <c r="H33" s="17"/>
      <c r="I33" s="31"/>
      <c r="J33" s="53"/>
    </row>
    <row r="34" s="1" customFormat="1" ht="21" customHeight="1" spans="1:10">
      <c r="A34" s="18" t="s">
        <v>64</v>
      </c>
      <c r="B34" s="23" t="s">
        <v>13</v>
      </c>
      <c r="C34" s="12"/>
      <c r="D34" s="24" t="s">
        <v>13</v>
      </c>
      <c r="E34" s="14">
        <v>0</v>
      </c>
      <c r="F34" s="29"/>
      <c r="G34" s="32"/>
      <c r="H34" s="17"/>
      <c r="I34" s="31"/>
      <c r="J34" s="53"/>
    </row>
    <row r="35" s="1" customFormat="1" ht="21" customHeight="1" spans="1:10">
      <c r="A35" s="34" t="s">
        <v>65</v>
      </c>
      <c r="B35" s="19">
        <v>2480</v>
      </c>
      <c r="C35" s="12"/>
      <c r="D35" s="20">
        <f t="shared" si="4"/>
        <v>2480</v>
      </c>
      <c r="E35" s="14">
        <f t="shared" si="1"/>
        <v>0</v>
      </c>
      <c r="F35" s="29"/>
      <c r="G35" s="32"/>
      <c r="H35" s="17"/>
      <c r="I35" s="31"/>
      <c r="J35" s="53"/>
    </row>
    <row r="36" s="1" customFormat="1" ht="21" customHeight="1" spans="1:10">
      <c r="A36" s="18" t="s">
        <v>66</v>
      </c>
      <c r="B36" s="23" t="s">
        <v>13</v>
      </c>
      <c r="C36" s="12"/>
      <c r="D36" s="24" t="s">
        <v>13</v>
      </c>
      <c r="E36" s="14">
        <v>0</v>
      </c>
      <c r="F36" s="29"/>
      <c r="G36" s="32"/>
      <c r="H36" s="17"/>
      <c r="I36" s="31"/>
      <c r="J36" s="53"/>
    </row>
    <row r="37" s="1" customFormat="1" ht="21" customHeight="1" spans="1:10">
      <c r="A37" s="18"/>
      <c r="B37" s="19"/>
      <c r="C37" s="12"/>
      <c r="D37" s="20"/>
      <c r="E37" s="20"/>
      <c r="F37" s="29"/>
      <c r="G37" s="32"/>
      <c r="H37" s="17"/>
      <c r="I37" s="31"/>
      <c r="J37" s="53"/>
    </row>
    <row r="38" s="1" customFormat="1" ht="22.15" customHeight="1" spans="1:10">
      <c r="A38" s="18"/>
      <c r="B38" s="19"/>
      <c r="C38" s="12"/>
      <c r="D38" s="35"/>
      <c r="E38" s="35"/>
      <c r="F38" s="29"/>
      <c r="G38" s="36"/>
      <c r="H38" s="17"/>
      <c r="I38" s="31"/>
      <c r="J38" s="53"/>
    </row>
    <row r="39" s="1" customFormat="1" ht="22.15" customHeight="1" spans="1:10">
      <c r="A39" s="10" t="s">
        <v>67</v>
      </c>
      <c r="B39" s="19">
        <f>SUM(B5,B23)</f>
        <v>53050</v>
      </c>
      <c r="C39" s="19">
        <f>SUM(C5,C23)</f>
        <v>0</v>
      </c>
      <c r="D39" s="20">
        <f t="shared" ref="D39:D44" si="5">SUM(B39+C39)</f>
        <v>53050</v>
      </c>
      <c r="E39" s="14">
        <f t="shared" ref="E39:E44" si="6">D39/B39*100-100</f>
        <v>0</v>
      </c>
      <c r="F39" s="37" t="s">
        <v>68</v>
      </c>
      <c r="G39" s="32">
        <f>SUM(G5:G29)</f>
        <v>330671</v>
      </c>
      <c r="H39" s="17"/>
      <c r="I39" s="31">
        <f t="shared" ref="I39:I53" si="7">SUM(G39+H39)</f>
        <v>330671</v>
      </c>
      <c r="J39" s="14">
        <f>I39/G39*100-100</f>
        <v>0</v>
      </c>
    </row>
    <row r="40" s="1" customFormat="1" ht="22.15" customHeight="1" spans="1:10">
      <c r="A40" s="38"/>
      <c r="B40" s="19">
        <v>0</v>
      </c>
      <c r="C40" s="12"/>
      <c r="D40" s="35"/>
      <c r="E40" s="35"/>
      <c r="F40" s="39"/>
      <c r="G40" s="32"/>
      <c r="H40" s="17"/>
      <c r="I40" s="31"/>
      <c r="J40" s="53"/>
    </row>
    <row r="41" s="1" customFormat="1" ht="22.15" customHeight="1" spans="1:10">
      <c r="A41" s="10" t="s">
        <v>69</v>
      </c>
      <c r="B41" s="19">
        <f>SUM(B42:B44)</f>
        <v>257202</v>
      </c>
      <c r="C41" s="28"/>
      <c r="D41" s="20">
        <f t="shared" si="5"/>
        <v>257202</v>
      </c>
      <c r="E41" s="14">
        <f t="shared" si="6"/>
        <v>0</v>
      </c>
      <c r="F41" s="38"/>
      <c r="G41" s="40"/>
      <c r="H41" s="40"/>
      <c r="I41" s="40"/>
      <c r="J41" s="53"/>
    </row>
    <row r="42" s="2" customFormat="1" spans="1:10">
      <c r="A42" s="38" t="s">
        <v>70</v>
      </c>
      <c r="B42" s="19">
        <v>9959</v>
      </c>
      <c r="C42" s="41"/>
      <c r="D42" s="20">
        <f t="shared" si="5"/>
        <v>9959</v>
      </c>
      <c r="E42" s="14">
        <f t="shared" si="6"/>
        <v>0</v>
      </c>
      <c r="F42" s="38"/>
      <c r="G42" s="42"/>
      <c r="H42" s="42"/>
      <c r="I42" s="42"/>
      <c r="J42" s="54"/>
    </row>
    <row r="43" spans="1:10">
      <c r="A43" s="38" t="s">
        <v>71</v>
      </c>
      <c r="B43" s="19">
        <v>240592</v>
      </c>
      <c r="C43" s="43"/>
      <c r="D43" s="20">
        <f t="shared" si="5"/>
        <v>240592</v>
      </c>
      <c r="E43" s="14">
        <f t="shared" si="6"/>
        <v>0</v>
      </c>
      <c r="F43" s="37" t="s">
        <v>72</v>
      </c>
      <c r="G43" s="44"/>
      <c r="H43" s="44"/>
      <c r="I43" s="31">
        <f t="shared" si="7"/>
        <v>0</v>
      </c>
      <c r="J43" s="14">
        <v>0</v>
      </c>
    </row>
    <row r="44" spans="1:10">
      <c r="A44" s="38" t="s">
        <v>73</v>
      </c>
      <c r="B44" s="19">
        <v>6651</v>
      </c>
      <c r="C44" s="43"/>
      <c r="D44" s="20">
        <f t="shared" si="5"/>
        <v>6651</v>
      </c>
      <c r="E44" s="14">
        <f t="shared" si="6"/>
        <v>0</v>
      </c>
      <c r="F44" s="37" t="s">
        <v>74</v>
      </c>
      <c r="G44" s="45">
        <v>321</v>
      </c>
      <c r="H44" s="46">
        <v>3471</v>
      </c>
      <c r="I44" s="31">
        <f t="shared" si="7"/>
        <v>3792</v>
      </c>
      <c r="J44" s="14">
        <f>I44/G44*100-100</f>
        <v>1081.30841121495</v>
      </c>
    </row>
    <row r="45" spans="1:10">
      <c r="A45" s="38"/>
      <c r="B45" s="19"/>
      <c r="C45" s="43"/>
      <c r="D45" s="43"/>
      <c r="E45" s="43"/>
      <c r="F45" s="37" t="s">
        <v>75</v>
      </c>
      <c r="G45" s="22" t="s">
        <v>13</v>
      </c>
      <c r="H45" s="17"/>
      <c r="I45" s="52" t="s">
        <v>13</v>
      </c>
      <c r="J45" s="14">
        <v>0</v>
      </c>
    </row>
    <row r="46" spans="1:10">
      <c r="A46" s="47" t="s">
        <v>76</v>
      </c>
      <c r="B46" s="19">
        <v>10000</v>
      </c>
      <c r="C46" s="48">
        <v>3471</v>
      </c>
      <c r="D46" s="20">
        <f t="shared" ref="D46:D53" si="8">SUM(B46+C46)</f>
        <v>13471</v>
      </c>
      <c r="E46" s="14">
        <f t="shared" ref="E46:E53" si="9">D46/B46*100-100</f>
        <v>34.71</v>
      </c>
      <c r="F46" s="37" t="s">
        <v>77</v>
      </c>
      <c r="G46" s="45">
        <v>30402</v>
      </c>
      <c r="H46" s="45"/>
      <c r="I46" s="31">
        <f t="shared" si="7"/>
        <v>30402</v>
      </c>
      <c r="J46" s="14">
        <f>I46/G46*100-100</f>
        <v>0</v>
      </c>
    </row>
    <row r="47" spans="1:10">
      <c r="A47" s="47"/>
      <c r="B47" s="19"/>
      <c r="C47" s="43"/>
      <c r="D47" s="43"/>
      <c r="E47" s="43"/>
      <c r="F47" s="37" t="s">
        <v>78</v>
      </c>
      <c r="G47" s="45">
        <v>0</v>
      </c>
      <c r="H47" s="44"/>
      <c r="I47" s="31">
        <f t="shared" si="7"/>
        <v>0</v>
      </c>
      <c r="J47" s="14">
        <v>0</v>
      </c>
    </row>
    <row r="48" spans="1:10">
      <c r="A48" s="38"/>
      <c r="B48" s="19"/>
      <c r="C48" s="43"/>
      <c r="D48" s="43"/>
      <c r="E48" s="43"/>
      <c r="F48" s="37" t="s">
        <v>79</v>
      </c>
      <c r="G48" s="45">
        <v>0</v>
      </c>
      <c r="H48" s="44"/>
      <c r="I48" s="31">
        <f t="shared" si="7"/>
        <v>0</v>
      </c>
      <c r="J48" s="14">
        <v>0</v>
      </c>
    </row>
    <row r="49" spans="1:10">
      <c r="A49" s="10" t="s">
        <v>80</v>
      </c>
      <c r="B49" s="19">
        <v>21142</v>
      </c>
      <c r="C49" s="43"/>
      <c r="D49" s="20">
        <f t="shared" si="8"/>
        <v>21142</v>
      </c>
      <c r="E49" s="14">
        <f t="shared" si="9"/>
        <v>0</v>
      </c>
      <c r="F49" s="37" t="s">
        <v>81</v>
      </c>
      <c r="G49" s="45">
        <f>SUM(G50:G51)</f>
        <v>0</v>
      </c>
      <c r="H49" s="44"/>
      <c r="I49" s="31">
        <f t="shared" si="7"/>
        <v>0</v>
      </c>
      <c r="J49" s="14">
        <v>0</v>
      </c>
    </row>
    <row r="50" ht="15.75" spans="1:10">
      <c r="A50" s="10" t="s">
        <v>82</v>
      </c>
      <c r="B50" s="19"/>
      <c r="C50" s="43"/>
      <c r="D50" s="20">
        <f t="shared" si="8"/>
        <v>0</v>
      </c>
      <c r="E50" s="14">
        <v>0</v>
      </c>
      <c r="F50" s="49" t="s">
        <v>83</v>
      </c>
      <c r="G50" s="45">
        <v>0</v>
      </c>
      <c r="H50" s="44"/>
      <c r="I50" s="31">
        <f t="shared" si="7"/>
        <v>0</v>
      </c>
      <c r="J50" s="14">
        <v>0</v>
      </c>
    </row>
    <row r="51" ht="15.75" spans="1:10">
      <c r="A51" s="10" t="s">
        <v>84</v>
      </c>
      <c r="B51" s="19">
        <v>20000</v>
      </c>
      <c r="C51" s="43"/>
      <c r="D51" s="20">
        <f t="shared" si="8"/>
        <v>20000</v>
      </c>
      <c r="E51" s="14">
        <f t="shared" si="9"/>
        <v>0</v>
      </c>
      <c r="F51" s="49" t="s">
        <v>85</v>
      </c>
      <c r="G51" s="45">
        <v>0</v>
      </c>
      <c r="H51" s="44"/>
      <c r="I51" s="31">
        <f t="shared" si="7"/>
        <v>0</v>
      </c>
      <c r="J51" s="14">
        <v>0</v>
      </c>
    </row>
    <row r="52" spans="1:10">
      <c r="A52" s="10" t="s">
        <v>86</v>
      </c>
      <c r="B52" s="19"/>
      <c r="C52" s="43"/>
      <c r="D52" s="20">
        <f t="shared" si="8"/>
        <v>0</v>
      </c>
      <c r="E52" s="14">
        <v>0</v>
      </c>
      <c r="F52" s="10" t="s">
        <v>87</v>
      </c>
      <c r="G52" s="45">
        <v>0</v>
      </c>
      <c r="H52" s="44"/>
      <c r="I52" s="31">
        <f t="shared" si="7"/>
        <v>0</v>
      </c>
      <c r="J52" s="14">
        <v>0</v>
      </c>
    </row>
    <row r="53" spans="1:10">
      <c r="A53" s="10" t="s">
        <v>88</v>
      </c>
      <c r="B53" s="19">
        <f>SUM(B39:B41)+SUM(B46:B52)</f>
        <v>361394</v>
      </c>
      <c r="C53" s="19">
        <f>SUM(C39:C41)+SUM(C46:C52)</f>
        <v>3471</v>
      </c>
      <c r="D53" s="19">
        <f>SUM(D39:D41)+SUM(D46:D52)</f>
        <v>364865</v>
      </c>
      <c r="E53" s="14">
        <f t="shared" si="9"/>
        <v>0.960447600126173</v>
      </c>
      <c r="F53" s="37" t="s">
        <v>88</v>
      </c>
      <c r="G53" s="50">
        <f>SUM(G39,G43:G49,G52)</f>
        <v>361394</v>
      </c>
      <c r="H53" s="50">
        <f>SUM(H39,H43:H49,H52)</f>
        <v>3471</v>
      </c>
      <c r="I53" s="50">
        <f>SUM(I39,I43:I49,I52)</f>
        <v>364865</v>
      </c>
      <c r="J53" s="14">
        <f>I53/G53*100-100</f>
        <v>0.960447600126173</v>
      </c>
    </row>
  </sheetData>
  <mergeCells count="2">
    <mergeCell ref="A2:I2"/>
    <mergeCell ref="I3:J3"/>
  </mergeCells>
  <dataValidations count="1">
    <dataValidation type="whole" operator="between" allowBlank="1" showInputMessage="1" showErrorMessage="1" error="请输入整数！" sqref="H17 H18 H19 H20 H21 H22 G25 H30 H38 H39 H45 H5:H16 H23:H29 H31:H37 H40:H41">
      <formula1>-100000000</formula1>
      <formula2>100000000</formula2>
    </dataValidation>
  </dataValidations>
  <printOptions horizontalCentered="1"/>
  <pageMargins left="0.708333333333333" right="0.708333333333333" top="0.393055555555556" bottom="0.393055555555556" header="0.109722222222222" footer="0.109722222222222"/>
  <pageSetup paperSize="9" scale="76" fitToHeight="0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附件1区2023年一般公共预算调整收支总表（草案）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李启耀</dc:creator>
  <cp:lastModifiedBy>70231</cp:lastModifiedBy>
  <dcterms:created xsi:type="dcterms:W3CDTF">2019-07-01T07:05:00Z</dcterms:created>
  <dcterms:modified xsi:type="dcterms:W3CDTF">2023-08-24T09:30:14Z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FCF5556399C443B48D752846C43F71E2</vt:lpwstr>
  </property>
</Properties>
</file>