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政府性基金预算" sheetId="1" r:id="rId1"/>
  </sheets>
  <definedNames>
    <definedName name="_xlnm.Print_Titles" localSheetId="0">政府性基金预算!$1:$4</definedName>
  </definedNames>
  <calcPr calcId="144525"/>
</workbook>
</file>

<file path=xl/sharedStrings.xml><?xml version="1.0" encoding="utf-8"?>
<sst xmlns="http://schemas.openxmlformats.org/spreadsheetml/2006/main" count="83">
  <si>
    <t>附件7</t>
  </si>
  <si>
    <t>阳江市江城区2021年政府性基金第一次调整预算收支总表（草案）</t>
  </si>
  <si>
    <t>单位：万元</t>
  </si>
  <si>
    <t>科目编码</t>
  </si>
  <si>
    <t>收  入  项   目</t>
  </si>
  <si>
    <t>预算数</t>
  </si>
  <si>
    <t>调整预算数+/-</t>
  </si>
  <si>
    <t>调整后预算数</t>
  </si>
  <si>
    <t>支   出   项   目</t>
  </si>
  <si>
    <t>文化体育与传媒支出</t>
  </si>
  <si>
    <t>国家电影事业发展专项资金收入</t>
  </si>
  <si>
    <t xml:space="preserve">  国家电影事业发展专项资金支出</t>
  </si>
  <si>
    <t>社会保障和就业支出</t>
  </si>
  <si>
    <t>大中型水库移民后期扶持基金收入</t>
  </si>
  <si>
    <t xml:space="preserve">  大中型水库移民后期扶持基金支出</t>
  </si>
  <si>
    <t>小型水库移民扶助基金收入</t>
  </si>
  <si>
    <t xml:space="preserve">  小型水库移民扶助基金支出</t>
  </si>
  <si>
    <t>城乡社区支出</t>
  </si>
  <si>
    <t>政府住房基金收入</t>
  </si>
  <si>
    <t xml:space="preserve">  政府住房基金支出</t>
  </si>
  <si>
    <t>国有土地使用权出让收入</t>
  </si>
  <si>
    <t xml:space="preserve">  国有土地使用权出让收入及对应专项债务收入安排的支出</t>
  </si>
  <si>
    <t>城市公用事业附加收入</t>
  </si>
  <si>
    <t xml:space="preserve">  城市公用事业附加安排的支出</t>
  </si>
  <si>
    <t>国有土地收益基金收入</t>
  </si>
  <si>
    <t xml:space="preserve">  国有土地收益基金支出</t>
  </si>
  <si>
    <t>农业土地开发资金收入</t>
  </si>
  <si>
    <t xml:space="preserve">  农业土地开发资金支出</t>
  </si>
  <si>
    <t xml:space="preserve">  新增建设用地土地有偿使用费安排的支出</t>
  </si>
  <si>
    <t>城市基础设施配套费收入</t>
  </si>
  <si>
    <t xml:space="preserve">  城市基础设施配套费安排的支出</t>
  </si>
  <si>
    <t>污水处理费收入</t>
  </si>
  <si>
    <t xml:space="preserve">  污水处理费安排的支出</t>
  </si>
  <si>
    <t>土地储备专项债券收入安排的支出</t>
  </si>
  <si>
    <t>国有土地使用权出让收入对应专项债务收入安排的支出</t>
  </si>
  <si>
    <t>农林水支出</t>
  </si>
  <si>
    <t>新菜地开发建设基金收入</t>
  </si>
  <si>
    <t xml:space="preserve">  新菜地开发建设基金支出</t>
  </si>
  <si>
    <t>大中型水库库区基金收入</t>
  </si>
  <si>
    <t xml:space="preserve">  大中型水库库区基金支出</t>
  </si>
  <si>
    <t>交通运输支出</t>
  </si>
  <si>
    <t xml:space="preserve">  公路水路运输</t>
  </si>
  <si>
    <t>港口建设费收入</t>
  </si>
  <si>
    <t xml:space="preserve">  港口建设费安排的支出</t>
  </si>
  <si>
    <t>资源勘探信息等支出</t>
  </si>
  <si>
    <t>无线电频率占用费</t>
  </si>
  <si>
    <t xml:space="preserve">    无线电频率占用费安排的支出</t>
  </si>
  <si>
    <t>商业服务业等支出</t>
  </si>
  <si>
    <t>旅游发展基金收入</t>
  </si>
  <si>
    <t xml:space="preserve">  旅游发展基金支出</t>
  </si>
  <si>
    <t>其他支出</t>
  </si>
  <si>
    <t>彩票公益金收入</t>
  </si>
  <si>
    <t xml:space="preserve">  彩票公益金安排的支出</t>
  </si>
  <si>
    <t>其他政府性基金收入</t>
  </si>
  <si>
    <t xml:space="preserve">  其他政府性基金支出</t>
  </si>
  <si>
    <t>抗疫特别国债安排的支出</t>
  </si>
  <si>
    <t>基础设施建设</t>
  </si>
  <si>
    <t>抗议相关支出</t>
  </si>
  <si>
    <t>债务付息支出</t>
  </si>
  <si>
    <t>地方政府专项债务付息支出</t>
  </si>
  <si>
    <t>债务发行费用支出</t>
  </si>
  <si>
    <t>地方政府专项债务发行费用支出</t>
  </si>
  <si>
    <t>政府性基金收入</t>
  </si>
  <si>
    <t>政府性基金支出</t>
  </si>
  <si>
    <t>抗疫特别国债收入</t>
  </si>
  <si>
    <t>（省）补助收入</t>
  </si>
  <si>
    <t>上解（省）支出</t>
  </si>
  <si>
    <t>（市）补助收入</t>
  </si>
  <si>
    <t>上解（市）支出</t>
  </si>
  <si>
    <t>政府性基金转移支付收入</t>
  </si>
  <si>
    <t>债务还本支出</t>
  </si>
  <si>
    <t>债务转贷收入</t>
  </si>
  <si>
    <t>债务转贷支出</t>
  </si>
  <si>
    <t>政府性基金上年结余</t>
  </si>
  <si>
    <t>政府性基金调出资金</t>
  </si>
  <si>
    <t>政府性基金调入资金</t>
  </si>
  <si>
    <t xml:space="preserve">  其中：转列公共预算的11项基金</t>
  </si>
  <si>
    <t xml:space="preserve">  1.公共财政预算调入</t>
  </si>
  <si>
    <t>政府性基金年终结余</t>
  </si>
  <si>
    <t xml:space="preserve">  2.财政专户管理资金调入</t>
  </si>
  <si>
    <t xml:space="preserve">  3.其他调入</t>
  </si>
  <si>
    <t>收　　入　　总　　计　</t>
  </si>
  <si>
    <t>支　　出　　总　　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</si>
</sst>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#,##0_ "/>
    <numFmt numFmtId="178" formatCode="_ * #,##0_ ;_ * \-#,##0_ ;_ 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14"/>
      <color theme="1"/>
      <name val="宋体"/>
      <charset val="134"/>
      <scheme val="minor"/>
    </font>
    <font>
      <b/>
      <sz val="14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b/>
      <sz val="10"/>
      <name val="宋体"/>
      <charset val="134"/>
    </font>
    <font>
      <b/>
      <sz val="14"/>
      <color theme="1"/>
      <name val="宋体"/>
      <charset val="134"/>
      <scheme val="minor"/>
    </font>
    <font>
      <sz val="10"/>
      <name val="Arial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4" borderId="4" applyNumberFormat="0" applyAlignment="0" applyProtection="0">
      <alignment vertical="center"/>
    </xf>
    <xf numFmtId="0" fontId="30" fillId="14" borderId="8" applyNumberFormat="0" applyAlignment="0" applyProtection="0">
      <alignment vertical="center"/>
    </xf>
    <xf numFmtId="0" fontId="15" fillId="5" borderId="2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0" borderId="0"/>
    <xf numFmtId="0" fontId="14" fillId="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177" fontId="9" fillId="0" borderId="1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178" fontId="8" fillId="0" borderId="1" xfId="8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177" fontId="11" fillId="0" borderId="1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178" fontId="8" fillId="2" borderId="1" xfId="8" applyNumberFormat="1" applyFont="1" applyFill="1" applyBorder="1" applyAlignment="1" applyProtection="1">
      <alignment horizontal="right"/>
    </xf>
    <xf numFmtId="3" fontId="10" fillId="0" borderId="1" xfId="0" applyNumberFormat="1" applyFont="1" applyFill="1" applyBorder="1" applyAlignment="1" applyProtection="1">
      <alignment horizontal="right" vertical="center"/>
    </xf>
    <xf numFmtId="3" fontId="8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 applyProtection="1">
      <alignment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 applyProtection="1">
      <alignment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_预算总表2009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2"/>
  <sheetViews>
    <sheetView tabSelected="1" workbookViewId="0">
      <selection activeCell="D52" sqref="D52"/>
    </sheetView>
  </sheetViews>
  <sheetFormatPr defaultColWidth="9" defaultRowHeight="14.25"/>
  <cols>
    <col min="1" max="1" width="9" style="1"/>
    <col min="2" max="2" width="28.875" style="4" customWidth="1"/>
    <col min="3" max="3" width="11.625" style="4" customWidth="1"/>
    <col min="4" max="4" width="12.5" style="4" customWidth="1"/>
    <col min="5" max="5" width="11" style="4" customWidth="1"/>
    <col min="6" max="6" width="8.25" style="4" customWidth="1"/>
    <col min="7" max="7" width="40.75" style="4" customWidth="1"/>
    <col min="8" max="8" width="12.25" style="4" customWidth="1"/>
    <col min="9" max="9" width="11.5" style="4" customWidth="1"/>
    <col min="10" max="10" width="11" style="4" customWidth="1"/>
    <col min="11" max="16384" width="9" style="1"/>
  </cols>
  <sheetData>
    <row r="1" ht="22.5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31" customHeight="1" spans="1:10">
      <c r="A2" s="6"/>
      <c r="B2" s="7" t="s">
        <v>1</v>
      </c>
      <c r="C2" s="7"/>
      <c r="D2" s="7"/>
      <c r="E2" s="7"/>
      <c r="F2" s="7"/>
      <c r="G2" s="7"/>
      <c r="H2" s="7"/>
      <c r="I2" s="7"/>
      <c r="J2" s="7"/>
    </row>
    <row r="3" s="1" customFormat="1" ht="21" customHeight="1" spans="2:10">
      <c r="B3" s="8"/>
      <c r="C3" s="4"/>
      <c r="D3" s="4"/>
      <c r="E3" s="4"/>
      <c r="F3" s="4"/>
      <c r="G3" s="9"/>
      <c r="H3" s="4"/>
      <c r="I3" s="4"/>
      <c r="J3" s="34" t="s">
        <v>2</v>
      </c>
    </row>
    <row r="4" s="2" customFormat="1" ht="38" customHeight="1" spans="1:10">
      <c r="A4" s="10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0" t="s">
        <v>3</v>
      </c>
      <c r="G4" s="11" t="s">
        <v>8</v>
      </c>
      <c r="H4" s="12" t="s">
        <v>5</v>
      </c>
      <c r="I4" s="12" t="s">
        <v>6</v>
      </c>
      <c r="J4" s="11" t="s">
        <v>7</v>
      </c>
    </row>
    <row r="5" s="1" customFormat="1" ht="38" customHeight="1" spans="1:10">
      <c r="A5" s="13"/>
      <c r="B5" s="13"/>
      <c r="C5" s="14"/>
      <c r="D5" s="15"/>
      <c r="E5" s="14"/>
      <c r="F5" s="16">
        <v>207</v>
      </c>
      <c r="G5" s="17" t="s">
        <v>9</v>
      </c>
      <c r="H5" s="18">
        <f>H6</f>
        <v>0</v>
      </c>
      <c r="I5" s="18">
        <f>I6</f>
        <v>0</v>
      </c>
      <c r="J5" s="18">
        <f>J6</f>
        <v>0</v>
      </c>
    </row>
    <row r="6" s="1" customFormat="1" ht="18.75" spans="1:10">
      <c r="A6" s="13">
        <v>1030129</v>
      </c>
      <c r="B6" s="19" t="s">
        <v>10</v>
      </c>
      <c r="C6" s="14"/>
      <c r="D6" s="15"/>
      <c r="E6" s="18">
        <f t="shared" ref="E6:E9" si="0">SUM(C6+D6)</f>
        <v>0</v>
      </c>
      <c r="F6" s="16">
        <v>20707</v>
      </c>
      <c r="G6" s="20" t="s">
        <v>11</v>
      </c>
      <c r="H6" s="18"/>
      <c r="I6" s="18"/>
      <c r="J6" s="18">
        <f t="shared" ref="J6:J9" si="1">SUM(H6+I6)</f>
        <v>0</v>
      </c>
    </row>
    <row r="7" s="1" customFormat="1" ht="18.75" spans="1:11">
      <c r="A7" s="13"/>
      <c r="B7" s="19"/>
      <c r="C7" s="14"/>
      <c r="D7" s="15"/>
      <c r="E7" s="18"/>
      <c r="F7" s="16">
        <v>208</v>
      </c>
      <c r="G7" s="17" t="s">
        <v>12</v>
      </c>
      <c r="H7" s="18">
        <f>SUM(H8:H9)</f>
        <v>81</v>
      </c>
      <c r="I7" s="18">
        <f>SUM(I8:I9)</f>
        <v>0</v>
      </c>
      <c r="J7" s="18">
        <f>SUM(J8:J9)</f>
        <v>81</v>
      </c>
      <c r="K7" s="35"/>
    </row>
    <row r="8" s="1" customFormat="1" ht="18.75" spans="1:10">
      <c r="A8" s="13">
        <v>1030149</v>
      </c>
      <c r="B8" s="19" t="s">
        <v>13</v>
      </c>
      <c r="C8" s="15"/>
      <c r="D8" s="15"/>
      <c r="E8" s="18">
        <f t="shared" si="0"/>
        <v>0</v>
      </c>
      <c r="F8" s="16">
        <v>20822</v>
      </c>
      <c r="G8" s="20" t="s">
        <v>14</v>
      </c>
      <c r="H8" s="18">
        <v>53</v>
      </c>
      <c r="I8" s="18"/>
      <c r="J8" s="18">
        <f t="shared" si="1"/>
        <v>53</v>
      </c>
    </row>
    <row r="9" s="1" customFormat="1" ht="18.75" spans="1:10">
      <c r="A9" s="13">
        <v>1030157</v>
      </c>
      <c r="B9" s="19" t="s">
        <v>15</v>
      </c>
      <c r="C9" s="15"/>
      <c r="D9" s="21"/>
      <c r="E9" s="18">
        <f t="shared" si="0"/>
        <v>0</v>
      </c>
      <c r="F9" s="16">
        <v>20823</v>
      </c>
      <c r="G9" s="20" t="s">
        <v>16</v>
      </c>
      <c r="H9" s="22">
        <v>28</v>
      </c>
      <c r="I9" s="22"/>
      <c r="J9" s="18">
        <f t="shared" si="1"/>
        <v>28</v>
      </c>
    </row>
    <row r="10" s="1" customFormat="1" ht="18.75" spans="1:10">
      <c r="A10" s="13"/>
      <c r="B10" s="19"/>
      <c r="C10" s="14"/>
      <c r="D10" s="14"/>
      <c r="E10" s="15"/>
      <c r="F10" s="16">
        <v>212</v>
      </c>
      <c r="G10" s="17" t="s">
        <v>17</v>
      </c>
      <c r="H10" s="18">
        <f>SUM(H11:H20)</f>
        <v>11411</v>
      </c>
      <c r="I10" s="18">
        <f>SUM(I11:I20)</f>
        <v>0</v>
      </c>
      <c r="J10" s="18">
        <f>SUM(J11:J20)</f>
        <v>11411</v>
      </c>
    </row>
    <row r="11" s="3" customFormat="1" ht="18.75" spans="1:10">
      <c r="A11" s="13">
        <v>1030143</v>
      </c>
      <c r="B11" s="19" t="s">
        <v>18</v>
      </c>
      <c r="C11" s="15"/>
      <c r="D11" s="15"/>
      <c r="E11" s="18">
        <f t="shared" ref="E11:E15" si="2">SUM(C11+D11)</f>
        <v>0</v>
      </c>
      <c r="F11" s="16">
        <v>21207</v>
      </c>
      <c r="G11" s="20" t="s">
        <v>19</v>
      </c>
      <c r="H11" s="18"/>
      <c r="I11" s="18"/>
      <c r="J11" s="18">
        <f t="shared" ref="J11:J20" si="3">SUM(H11+I11)</f>
        <v>0</v>
      </c>
    </row>
    <row r="12" s="1" customFormat="1" ht="24" spans="1:10">
      <c r="A12" s="13">
        <v>1030148</v>
      </c>
      <c r="B12" s="19" t="s">
        <v>20</v>
      </c>
      <c r="C12" s="23"/>
      <c r="D12" s="23"/>
      <c r="E12" s="18">
        <f t="shared" si="2"/>
        <v>0</v>
      </c>
      <c r="F12" s="16">
        <v>21208</v>
      </c>
      <c r="G12" s="20" t="s">
        <v>21</v>
      </c>
      <c r="H12" s="18">
        <v>9100</v>
      </c>
      <c r="I12" s="18"/>
      <c r="J12" s="18">
        <f t="shared" si="3"/>
        <v>9100</v>
      </c>
    </row>
    <row r="13" s="1" customFormat="1" spans="1:10">
      <c r="A13" s="13">
        <v>1030144</v>
      </c>
      <c r="B13" s="19" t="s">
        <v>22</v>
      </c>
      <c r="C13" s="23"/>
      <c r="D13" s="23"/>
      <c r="E13" s="18">
        <f t="shared" si="2"/>
        <v>0</v>
      </c>
      <c r="F13" s="16">
        <v>21209</v>
      </c>
      <c r="G13" s="20" t="s">
        <v>23</v>
      </c>
      <c r="H13" s="18"/>
      <c r="I13" s="18"/>
      <c r="J13" s="18">
        <f t="shared" si="3"/>
        <v>0</v>
      </c>
    </row>
    <row r="14" s="1" customFormat="1" spans="1:10">
      <c r="A14" s="13">
        <v>1030146</v>
      </c>
      <c r="B14" s="19" t="s">
        <v>24</v>
      </c>
      <c r="C14" s="23">
        <v>45200</v>
      </c>
      <c r="D14" s="23"/>
      <c r="E14" s="18">
        <f t="shared" si="2"/>
        <v>45200</v>
      </c>
      <c r="F14" s="16">
        <v>21210</v>
      </c>
      <c r="G14" s="20" t="s">
        <v>25</v>
      </c>
      <c r="H14" s="18"/>
      <c r="I14" s="18"/>
      <c r="J14" s="18">
        <f t="shared" si="3"/>
        <v>0</v>
      </c>
    </row>
    <row r="15" s="1" customFormat="1" spans="1:10">
      <c r="A15" s="13">
        <v>1030147</v>
      </c>
      <c r="B15" s="19" t="s">
        <v>26</v>
      </c>
      <c r="C15" s="23">
        <v>756</v>
      </c>
      <c r="D15" s="23"/>
      <c r="E15" s="18">
        <f t="shared" si="2"/>
        <v>756</v>
      </c>
      <c r="F15" s="16">
        <v>21211</v>
      </c>
      <c r="G15" s="20" t="s">
        <v>27</v>
      </c>
      <c r="H15" s="18">
        <v>756</v>
      </c>
      <c r="I15" s="18"/>
      <c r="J15" s="18">
        <f t="shared" si="3"/>
        <v>756</v>
      </c>
    </row>
    <row r="16" spans="1:10">
      <c r="A16" s="13"/>
      <c r="B16" s="19"/>
      <c r="C16" s="23"/>
      <c r="D16" s="23"/>
      <c r="E16" s="23"/>
      <c r="F16" s="16">
        <v>21212</v>
      </c>
      <c r="G16" s="20" t="s">
        <v>28</v>
      </c>
      <c r="H16" s="18"/>
      <c r="I16" s="18"/>
      <c r="J16" s="18">
        <f t="shared" si="3"/>
        <v>0</v>
      </c>
    </row>
    <row r="17" spans="1:10">
      <c r="A17" s="13">
        <v>1030156</v>
      </c>
      <c r="B17" s="19" t="s">
        <v>29</v>
      </c>
      <c r="C17" s="23"/>
      <c r="D17" s="23"/>
      <c r="E17" s="18">
        <f t="shared" ref="E17:E23" si="4">SUM(C17+D17)</f>
        <v>0</v>
      </c>
      <c r="F17" s="16">
        <v>21213</v>
      </c>
      <c r="G17" s="20" t="s">
        <v>30</v>
      </c>
      <c r="H17" s="18">
        <v>1555</v>
      </c>
      <c r="I17" s="18"/>
      <c r="J17" s="18">
        <f t="shared" si="3"/>
        <v>1555</v>
      </c>
    </row>
    <row r="18" spans="1:10">
      <c r="A18" s="13">
        <v>1030178</v>
      </c>
      <c r="B18" s="19" t="s">
        <v>31</v>
      </c>
      <c r="C18" s="23"/>
      <c r="D18" s="23"/>
      <c r="E18" s="18">
        <f t="shared" si="4"/>
        <v>0</v>
      </c>
      <c r="F18" s="13">
        <v>21214</v>
      </c>
      <c r="G18" s="20" t="s">
        <v>32</v>
      </c>
      <c r="H18" s="18"/>
      <c r="I18" s="18"/>
      <c r="J18" s="18">
        <f t="shared" si="3"/>
        <v>0</v>
      </c>
    </row>
    <row r="19" spans="1:10">
      <c r="A19" s="13"/>
      <c r="B19" s="19"/>
      <c r="C19" s="23"/>
      <c r="D19" s="23"/>
      <c r="E19" s="23"/>
      <c r="F19" s="13">
        <v>21215</v>
      </c>
      <c r="G19" s="20" t="s">
        <v>33</v>
      </c>
      <c r="H19" s="18"/>
      <c r="I19" s="18"/>
      <c r="J19" s="18">
        <f t="shared" si="3"/>
        <v>0</v>
      </c>
    </row>
    <row r="20" spans="1:10">
      <c r="A20" s="13"/>
      <c r="B20" s="19"/>
      <c r="C20" s="23"/>
      <c r="D20" s="23"/>
      <c r="E20" s="23"/>
      <c r="F20" s="13">
        <v>21219</v>
      </c>
      <c r="G20" s="20" t="s">
        <v>34</v>
      </c>
      <c r="H20" s="18"/>
      <c r="I20" s="18"/>
      <c r="J20" s="18">
        <f t="shared" si="3"/>
        <v>0</v>
      </c>
    </row>
    <row r="21" spans="1:10">
      <c r="A21" s="13"/>
      <c r="B21" s="13"/>
      <c r="C21" s="23"/>
      <c r="D21" s="23"/>
      <c r="E21" s="23"/>
      <c r="F21" s="16">
        <v>213</v>
      </c>
      <c r="G21" s="17" t="s">
        <v>35</v>
      </c>
      <c r="H21" s="18">
        <f>SUM(H22:H23)</f>
        <v>0</v>
      </c>
      <c r="I21" s="18">
        <f>SUM(I22:I23)</f>
        <v>0</v>
      </c>
      <c r="J21" s="18">
        <f>SUM(J22:J23)</f>
        <v>0</v>
      </c>
    </row>
    <row r="22" spans="1:10">
      <c r="A22" s="13">
        <v>1030131</v>
      </c>
      <c r="B22" s="19" t="s">
        <v>36</v>
      </c>
      <c r="C22" s="23"/>
      <c r="D22" s="23"/>
      <c r="E22" s="18">
        <f t="shared" si="4"/>
        <v>0</v>
      </c>
      <c r="F22" s="16">
        <v>21360</v>
      </c>
      <c r="G22" s="20" t="s">
        <v>37</v>
      </c>
      <c r="H22" s="18"/>
      <c r="I22" s="18"/>
      <c r="J22" s="18">
        <f t="shared" ref="J22:J26" si="5">SUM(H22+I22)</f>
        <v>0</v>
      </c>
    </row>
    <row r="23" spans="1:10">
      <c r="A23" s="13">
        <v>1030150</v>
      </c>
      <c r="B23" s="19" t="s">
        <v>38</v>
      </c>
      <c r="C23" s="23"/>
      <c r="D23" s="23"/>
      <c r="E23" s="18">
        <f t="shared" si="4"/>
        <v>0</v>
      </c>
      <c r="F23" s="16">
        <v>21366</v>
      </c>
      <c r="G23" s="20" t="s">
        <v>39</v>
      </c>
      <c r="H23" s="18"/>
      <c r="I23" s="18"/>
      <c r="J23" s="18">
        <f t="shared" si="5"/>
        <v>0</v>
      </c>
    </row>
    <row r="24" spans="1:10">
      <c r="A24" s="13"/>
      <c r="B24" s="13"/>
      <c r="C24" s="23"/>
      <c r="D24" s="23"/>
      <c r="E24" s="23"/>
      <c r="F24" s="16">
        <v>214</v>
      </c>
      <c r="G24" s="17" t="s">
        <v>40</v>
      </c>
      <c r="H24" s="18">
        <f>SUM(H25:H26)</f>
        <v>0</v>
      </c>
      <c r="I24" s="18">
        <f>SUM(I25:I26)</f>
        <v>0</v>
      </c>
      <c r="J24" s="18">
        <f>SUM(J25:J26)</f>
        <v>0</v>
      </c>
    </row>
    <row r="25" spans="1:10">
      <c r="A25" s="13"/>
      <c r="B25" s="13"/>
      <c r="C25" s="23"/>
      <c r="D25" s="23"/>
      <c r="E25" s="23"/>
      <c r="F25" s="16">
        <v>21401</v>
      </c>
      <c r="G25" s="20" t="s">
        <v>41</v>
      </c>
      <c r="H25" s="18"/>
      <c r="I25" s="18"/>
      <c r="J25" s="18">
        <f t="shared" si="5"/>
        <v>0</v>
      </c>
    </row>
    <row r="26" spans="1:10">
      <c r="A26" s="13">
        <v>1030115</v>
      </c>
      <c r="B26" s="19" t="s">
        <v>42</v>
      </c>
      <c r="C26" s="23"/>
      <c r="D26" s="23"/>
      <c r="E26" s="18">
        <f t="shared" ref="E26:E30" si="6">SUM(C26+D26)</f>
        <v>0</v>
      </c>
      <c r="F26" s="16">
        <v>21463</v>
      </c>
      <c r="G26" s="20" t="s">
        <v>43</v>
      </c>
      <c r="H26" s="18"/>
      <c r="I26" s="18"/>
      <c r="J26" s="18">
        <f t="shared" si="5"/>
        <v>0</v>
      </c>
    </row>
    <row r="27" spans="1:10">
      <c r="A27" s="13"/>
      <c r="B27" s="13"/>
      <c r="C27" s="23"/>
      <c r="D27" s="23"/>
      <c r="E27" s="23"/>
      <c r="F27" s="16">
        <v>215</v>
      </c>
      <c r="G27" s="17" t="s">
        <v>44</v>
      </c>
      <c r="H27" s="18">
        <f>SUM(H28:H28)</f>
        <v>0</v>
      </c>
      <c r="I27" s="18">
        <f>SUM(I28:I28)</f>
        <v>0</v>
      </c>
      <c r="J27" s="18">
        <f>SUM(J28:J28)</f>
        <v>0</v>
      </c>
    </row>
    <row r="28" spans="1:10">
      <c r="A28" s="13">
        <v>1030174</v>
      </c>
      <c r="B28" s="19" t="s">
        <v>45</v>
      </c>
      <c r="C28" s="23"/>
      <c r="D28" s="23"/>
      <c r="E28" s="18">
        <f t="shared" si="6"/>
        <v>0</v>
      </c>
      <c r="F28" s="16">
        <v>2150570</v>
      </c>
      <c r="G28" s="20" t="s">
        <v>46</v>
      </c>
      <c r="H28" s="18"/>
      <c r="I28" s="18"/>
      <c r="J28" s="18">
        <f t="shared" ref="J28:J33" si="7">SUM(H28+I28)</f>
        <v>0</v>
      </c>
    </row>
    <row r="29" spans="1:10">
      <c r="A29" s="13"/>
      <c r="B29" s="19"/>
      <c r="C29" s="23"/>
      <c r="D29" s="23"/>
      <c r="E29" s="23"/>
      <c r="F29" s="16">
        <v>216</v>
      </c>
      <c r="G29" s="17" t="s">
        <v>47</v>
      </c>
      <c r="H29" s="18">
        <f>H30</f>
        <v>0</v>
      </c>
      <c r="I29" s="18">
        <f>I30</f>
        <v>0</v>
      </c>
      <c r="J29" s="18">
        <f>J30</f>
        <v>0</v>
      </c>
    </row>
    <row r="30" spans="1:10">
      <c r="A30" s="13">
        <v>1030121</v>
      </c>
      <c r="B30" s="19" t="s">
        <v>48</v>
      </c>
      <c r="C30" s="23"/>
      <c r="D30" s="23"/>
      <c r="E30" s="18">
        <f t="shared" si="6"/>
        <v>0</v>
      </c>
      <c r="F30" s="16">
        <v>21660</v>
      </c>
      <c r="G30" s="20" t="s">
        <v>49</v>
      </c>
      <c r="H30" s="18"/>
      <c r="I30" s="18"/>
      <c r="J30" s="18">
        <f t="shared" si="7"/>
        <v>0</v>
      </c>
    </row>
    <row r="31" spans="1:10">
      <c r="A31" s="13"/>
      <c r="B31" s="13"/>
      <c r="C31" s="23"/>
      <c r="D31" s="23"/>
      <c r="E31" s="23"/>
      <c r="F31" s="16">
        <v>229</v>
      </c>
      <c r="G31" s="17" t="s">
        <v>50</v>
      </c>
      <c r="H31" s="18">
        <f>SUM(H32:H33)</f>
        <v>358</v>
      </c>
      <c r="I31" s="18">
        <f>SUM(I32:I33)</f>
        <v>5000</v>
      </c>
      <c r="J31" s="18">
        <f>SUM(J32:J33)</f>
        <v>5358</v>
      </c>
    </row>
    <row r="32" spans="1:10">
      <c r="A32" s="13">
        <v>1030155</v>
      </c>
      <c r="B32" s="19" t="s">
        <v>51</v>
      </c>
      <c r="C32" s="23"/>
      <c r="D32" s="23"/>
      <c r="E32" s="23"/>
      <c r="F32" s="16">
        <v>22960</v>
      </c>
      <c r="G32" s="20" t="s">
        <v>52</v>
      </c>
      <c r="H32" s="18">
        <v>358</v>
      </c>
      <c r="I32" s="18"/>
      <c r="J32" s="18">
        <f t="shared" si="7"/>
        <v>358</v>
      </c>
    </row>
    <row r="33" spans="1:10">
      <c r="A33" s="13">
        <v>1030199</v>
      </c>
      <c r="B33" s="19" t="s">
        <v>53</v>
      </c>
      <c r="C33" s="23"/>
      <c r="D33" s="23"/>
      <c r="E33" s="18">
        <f>SUM(C33+D33)</f>
        <v>0</v>
      </c>
      <c r="F33" s="16">
        <v>22904</v>
      </c>
      <c r="G33" s="20" t="s">
        <v>54</v>
      </c>
      <c r="H33" s="18"/>
      <c r="I33" s="18">
        <v>5000</v>
      </c>
      <c r="J33" s="18">
        <f t="shared" si="7"/>
        <v>5000</v>
      </c>
    </row>
    <row r="34" spans="1:10">
      <c r="A34" s="13"/>
      <c r="B34" s="19"/>
      <c r="C34" s="23"/>
      <c r="D34" s="23"/>
      <c r="E34" s="23"/>
      <c r="F34" s="16">
        <v>234</v>
      </c>
      <c r="G34" s="17" t="s">
        <v>55</v>
      </c>
      <c r="H34" s="18">
        <f>H35+H36</f>
        <v>1348</v>
      </c>
      <c r="I34" s="18">
        <f>I35+I36</f>
        <v>0</v>
      </c>
      <c r="J34" s="18">
        <f>J35+J36</f>
        <v>1348</v>
      </c>
    </row>
    <row r="35" spans="1:10">
      <c r="A35" s="13"/>
      <c r="B35" s="19"/>
      <c r="C35" s="23"/>
      <c r="D35" s="23"/>
      <c r="E35" s="23"/>
      <c r="F35" s="16">
        <v>23401</v>
      </c>
      <c r="G35" s="20" t="s">
        <v>56</v>
      </c>
      <c r="H35" s="18">
        <v>1348</v>
      </c>
      <c r="I35" s="18"/>
      <c r="J35" s="18">
        <f t="shared" ref="J35:J38" si="8">SUM(H35+I35)</f>
        <v>1348</v>
      </c>
    </row>
    <row r="36" spans="1:10">
      <c r="A36" s="13"/>
      <c r="B36" s="19"/>
      <c r="C36" s="23"/>
      <c r="D36" s="23"/>
      <c r="E36" s="23"/>
      <c r="F36" s="16">
        <v>23402</v>
      </c>
      <c r="G36" s="20" t="s">
        <v>57</v>
      </c>
      <c r="H36" s="18"/>
      <c r="I36" s="18"/>
      <c r="J36" s="18">
        <f t="shared" si="8"/>
        <v>0</v>
      </c>
    </row>
    <row r="37" spans="1:10">
      <c r="A37" s="24"/>
      <c r="B37" s="24"/>
      <c r="C37" s="23"/>
      <c r="D37" s="23"/>
      <c r="E37" s="23"/>
      <c r="F37" s="16">
        <v>232</v>
      </c>
      <c r="G37" s="17" t="s">
        <v>58</v>
      </c>
      <c r="H37" s="18">
        <f>SUM(H38)</f>
        <v>3200</v>
      </c>
      <c r="I37" s="18">
        <f>SUM(I38)</f>
        <v>0</v>
      </c>
      <c r="J37" s="18">
        <f>SUM(J38)</f>
        <v>3200</v>
      </c>
    </row>
    <row r="38" spans="1:10">
      <c r="A38" s="13"/>
      <c r="B38" s="19"/>
      <c r="C38" s="23"/>
      <c r="D38" s="23"/>
      <c r="E38" s="23"/>
      <c r="F38" s="16">
        <v>23204</v>
      </c>
      <c r="G38" s="20" t="s">
        <v>59</v>
      </c>
      <c r="H38" s="18">
        <v>3200</v>
      </c>
      <c r="I38" s="18"/>
      <c r="J38" s="18">
        <f t="shared" si="8"/>
        <v>3200</v>
      </c>
    </row>
    <row r="39" spans="1:10">
      <c r="A39" s="13"/>
      <c r="B39" s="19"/>
      <c r="C39" s="23"/>
      <c r="D39" s="23"/>
      <c r="E39" s="23"/>
      <c r="F39" s="16">
        <v>233</v>
      </c>
      <c r="G39" s="17" t="s">
        <v>60</v>
      </c>
      <c r="H39" s="18">
        <f>H40</f>
        <v>0</v>
      </c>
      <c r="I39" s="18">
        <f>I40</f>
        <v>0</v>
      </c>
      <c r="J39" s="18">
        <f>J40</f>
        <v>0</v>
      </c>
    </row>
    <row r="40" spans="1:10">
      <c r="A40" s="13"/>
      <c r="B40" s="19"/>
      <c r="C40" s="23"/>
      <c r="D40" s="23"/>
      <c r="E40" s="23"/>
      <c r="F40" s="16">
        <v>23304</v>
      </c>
      <c r="G40" s="20" t="s">
        <v>61</v>
      </c>
      <c r="H40" s="18"/>
      <c r="I40" s="18"/>
      <c r="J40" s="18">
        <f t="shared" ref="J40:J49" si="9">SUM(H40+I40)</f>
        <v>0</v>
      </c>
    </row>
    <row r="41" spans="1:10">
      <c r="A41" s="25"/>
      <c r="B41" s="19" t="s">
        <v>62</v>
      </c>
      <c r="C41" s="26">
        <f>SUM(C5:C33)</f>
        <v>45956</v>
      </c>
      <c r="D41" s="23"/>
      <c r="E41" s="18">
        <f t="shared" ref="E41:E48" si="10">SUM(C41+D41)</f>
        <v>45956</v>
      </c>
      <c r="F41" s="27"/>
      <c r="G41" s="17" t="s">
        <v>63</v>
      </c>
      <c r="H41" s="18">
        <f>H5+H7+H10+H21+H24+H27+H29+H31+H37+H39+H34</f>
        <v>16398</v>
      </c>
      <c r="I41" s="18">
        <f>I5+I7+I10+I21+I24+I27+I29+I31+I37+I39+I34</f>
        <v>5000</v>
      </c>
      <c r="J41" s="18">
        <f>J5+J7+J10+J21+J24+J27+J29+J31+J37+J39+J34</f>
        <v>21398</v>
      </c>
    </row>
    <row r="42" spans="1:10">
      <c r="A42" s="13"/>
      <c r="B42" s="19" t="s">
        <v>64</v>
      </c>
      <c r="C42" s="18">
        <f>SUM(C43:C44)</f>
        <v>0</v>
      </c>
      <c r="D42" s="23"/>
      <c r="E42" s="18">
        <f t="shared" si="10"/>
        <v>0</v>
      </c>
      <c r="F42" s="28"/>
      <c r="G42" s="20"/>
      <c r="H42" s="18"/>
      <c r="I42" s="18"/>
      <c r="J42" s="18"/>
    </row>
    <row r="43" spans="1:10">
      <c r="A43" s="29"/>
      <c r="B43" s="19" t="s">
        <v>65</v>
      </c>
      <c r="C43" s="23"/>
      <c r="D43" s="23"/>
      <c r="E43" s="18">
        <f t="shared" si="10"/>
        <v>0</v>
      </c>
      <c r="F43" s="28"/>
      <c r="G43" s="30" t="s">
        <v>66</v>
      </c>
      <c r="H43" s="18"/>
      <c r="I43" s="18"/>
      <c r="J43" s="18">
        <f t="shared" si="9"/>
        <v>0</v>
      </c>
    </row>
    <row r="44" spans="1:10">
      <c r="A44" s="25"/>
      <c r="B44" s="19" t="s">
        <v>67</v>
      </c>
      <c r="C44" s="23"/>
      <c r="D44" s="23"/>
      <c r="E44" s="18">
        <f t="shared" si="10"/>
        <v>0</v>
      </c>
      <c r="F44" s="27"/>
      <c r="G44" s="30" t="s">
        <v>68</v>
      </c>
      <c r="H44" s="18"/>
      <c r="I44" s="18"/>
      <c r="J44" s="18">
        <f t="shared" si="9"/>
        <v>0</v>
      </c>
    </row>
    <row r="45" spans="1:10">
      <c r="A45" s="25"/>
      <c r="B45" s="19" t="s">
        <v>69</v>
      </c>
      <c r="C45" s="23">
        <v>5</v>
      </c>
      <c r="D45" s="23"/>
      <c r="E45" s="18">
        <f t="shared" si="10"/>
        <v>5</v>
      </c>
      <c r="F45" s="27"/>
      <c r="G45" s="30" t="s">
        <v>70</v>
      </c>
      <c r="H45" s="18">
        <v>2900</v>
      </c>
      <c r="I45" s="18">
        <v>4776</v>
      </c>
      <c r="J45" s="18">
        <f t="shared" si="9"/>
        <v>7676</v>
      </c>
    </row>
    <row r="46" spans="1:10">
      <c r="A46" s="25"/>
      <c r="B46" s="19" t="s">
        <v>71</v>
      </c>
      <c r="C46" s="23"/>
      <c r="D46" s="23">
        <v>9776</v>
      </c>
      <c r="E46" s="18">
        <f t="shared" si="10"/>
        <v>9776</v>
      </c>
      <c r="F46" s="27"/>
      <c r="G46" s="30" t="s">
        <v>72</v>
      </c>
      <c r="H46" s="18"/>
      <c r="I46" s="18"/>
      <c r="J46" s="18">
        <f t="shared" si="9"/>
        <v>0</v>
      </c>
    </row>
    <row r="47" spans="1:10">
      <c r="A47" s="25"/>
      <c r="B47" s="19" t="s">
        <v>73</v>
      </c>
      <c r="C47" s="23">
        <v>3337</v>
      </c>
      <c r="D47" s="23"/>
      <c r="E47" s="18">
        <f t="shared" si="10"/>
        <v>3337</v>
      </c>
      <c r="F47" s="27"/>
      <c r="G47" s="30" t="s">
        <v>74</v>
      </c>
      <c r="H47" s="18">
        <v>30000</v>
      </c>
      <c r="I47" s="18"/>
      <c r="J47" s="18">
        <f t="shared" si="9"/>
        <v>30000</v>
      </c>
    </row>
    <row r="48" spans="1:10">
      <c r="A48" s="25"/>
      <c r="B48" s="19" t="s">
        <v>75</v>
      </c>
      <c r="C48" s="18">
        <f>SUM(C49:C51)</f>
        <v>0</v>
      </c>
      <c r="D48" s="23"/>
      <c r="E48" s="18">
        <f t="shared" si="10"/>
        <v>0</v>
      </c>
      <c r="F48" s="27"/>
      <c r="G48" s="31" t="s">
        <v>76</v>
      </c>
      <c r="H48" s="18"/>
      <c r="I48" s="18"/>
      <c r="J48" s="18">
        <f t="shared" si="9"/>
        <v>0</v>
      </c>
    </row>
    <row r="49" spans="1:10">
      <c r="A49" s="25"/>
      <c r="B49" s="13" t="s">
        <v>77</v>
      </c>
      <c r="C49" s="23"/>
      <c r="D49" s="23"/>
      <c r="E49" s="23"/>
      <c r="F49" s="27"/>
      <c r="G49" s="30" t="s">
        <v>78</v>
      </c>
      <c r="H49" s="18"/>
      <c r="I49" s="18"/>
      <c r="J49" s="18">
        <f t="shared" si="9"/>
        <v>0</v>
      </c>
    </row>
    <row r="50" spans="1:10">
      <c r="A50" s="29"/>
      <c r="B50" s="13" t="s">
        <v>79</v>
      </c>
      <c r="C50" s="23"/>
      <c r="D50" s="23"/>
      <c r="E50" s="23"/>
      <c r="F50" s="28"/>
      <c r="G50" s="30"/>
      <c r="H50" s="18"/>
      <c r="I50" s="18"/>
      <c r="J50" s="18"/>
    </row>
    <row r="51" spans="1:10">
      <c r="A51" s="29"/>
      <c r="B51" s="13" t="s">
        <v>80</v>
      </c>
      <c r="C51" s="23"/>
      <c r="D51" s="23"/>
      <c r="E51" s="23"/>
      <c r="F51" s="28"/>
      <c r="G51" s="32"/>
      <c r="H51" s="18"/>
      <c r="I51" s="18"/>
      <c r="J51" s="18"/>
    </row>
    <row r="52" ht="13.5" spans="1:10">
      <c r="A52" s="25"/>
      <c r="B52" s="19" t="s">
        <v>81</v>
      </c>
      <c r="C52" s="18">
        <f>SUM(C41:C48)</f>
        <v>49298</v>
      </c>
      <c r="D52" s="18">
        <f>SUM(D41:D48)</f>
        <v>9776</v>
      </c>
      <c r="E52" s="18">
        <f>SUM(E41:E48)</f>
        <v>59074</v>
      </c>
      <c r="F52" s="27"/>
      <c r="G52" s="33" t="s">
        <v>82</v>
      </c>
      <c r="H52" s="18">
        <f t="shared" ref="H52:J52" si="11">SUM(H41,H43:H47,H49)</f>
        <v>49298</v>
      </c>
      <c r="I52" s="18">
        <f t="shared" si="11"/>
        <v>9776</v>
      </c>
      <c r="J52" s="18">
        <f t="shared" si="11"/>
        <v>59074</v>
      </c>
    </row>
  </sheetData>
  <mergeCells count="1">
    <mergeCell ref="B2:J2"/>
  </mergeCells>
  <printOptions horizontalCentered="1"/>
  <pageMargins left="0.751388888888889" right="0.751388888888889" top="0.55" bottom="0.605555555555556" header="0.511805555555556" footer="0.511805555555556"/>
  <pageSetup paperSize="9" scale="8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政府性基金预算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李启耀</dc:creator>
  <cp:lastModifiedBy>70232</cp:lastModifiedBy>
  <dcterms:created xsi:type="dcterms:W3CDTF">2019-07-01T07:06:00Z</dcterms:created>
  <dcterms:modified xsi:type="dcterms:W3CDTF">2021-07-05T07:26:30Z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